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stos 2026" sheetId="1" state="visible" r:id="rId1"/>
    <sheet name="Catálogos" sheetId="2" state="visible" r:id="rId2"/>
    <sheet name="Resumen" sheetId="3" state="visible" r:id="rId3"/>
    <sheet name="Instrucciones" sheetId="4" state="visible" r:id="rId4"/>
  </sheets>
  <definedNames>
    <definedName name="_xlnm._FilterDatabase" localSheetId="0" hidden="1">'Gastos 2026'!$A$1:$Q$501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13">
    <font>
      <name val="Calibri"/>
      <family val="2"/>
      <color theme="1"/>
      <sz val="11"/>
      <scheme val="minor"/>
    </font>
    <font>
      <b val="1"/>
      <color rgb="FFFFFFFF"/>
      <sz val="9"/>
    </font>
    <font>
      <b val="1"/>
      <color rgb="FF1F7A68"/>
      <sz val="9"/>
    </font>
    <font>
      <b val="1"/>
      <color rgb="FF6B7280"/>
      <sz val="8"/>
    </font>
    <font>
      <b val="1"/>
      <color rgb="FF1F7A68"/>
      <sz val="11"/>
    </font>
    <font>
      <color rgb="FF6B7280"/>
      <sz val="9"/>
    </font>
    <font>
      <b val="1"/>
      <color rgb="FF0D1726"/>
      <sz val="14"/>
    </font>
    <font>
      <b val="1"/>
    </font>
    <font>
      <b val="1"/>
      <color rgb="FF1F7A68"/>
    </font>
    <font>
      <b val="1"/>
      <color rgb="FF0D1726"/>
      <sz val="11"/>
    </font>
    <font>
      <b val="1"/>
      <color rgb="FF0D1726"/>
      <sz val="16"/>
    </font>
    <font>
      <color rgb="FF6B7280"/>
      <sz val="10"/>
    </font>
    <font>
      <color rgb="FF0D1726"/>
      <sz val="10"/>
    </font>
  </fonts>
  <fills count="4">
    <fill>
      <patternFill/>
    </fill>
    <fill>
      <patternFill patternType="gray125"/>
    </fill>
    <fill>
      <patternFill patternType="solid">
        <fgColor rgb="FF0D1726"/>
      </patternFill>
    </fill>
    <fill>
      <patternFill patternType="solid">
        <fgColor rgb="FFE4F4F0"/>
      </patternFill>
    </fill>
  </fills>
  <borders count="3">
    <border>
      <left/>
      <right/>
      <top/>
      <bottom/>
      <diagonal/>
    </border>
    <border>
      <bottom style="thin">
        <color rgb="FFDCD5C7"/>
      </bottom>
    </border>
    <border>
      <top style="thin">
        <color rgb="FFDCD5C7"/>
      </top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164" fontId="0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1" fillId="2" borderId="0" pivotButton="0" quotePrefix="0" xfId="0"/>
    <xf numFmtId="0" fontId="0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6" fillId="0" borderId="0" pivotButton="0" quotePrefix="0" xfId="0"/>
    <xf numFmtId="0" fontId="1" fillId="2" borderId="0" applyAlignment="1" pivotButton="0" quotePrefix="0" xfId="0">
      <alignment horizontal="left"/>
    </xf>
    <xf numFmtId="0" fontId="7" fillId="0" borderId="0" pivotButton="0" quotePrefix="0" xfId="0"/>
    <xf numFmtId="0" fontId="8" fillId="0" borderId="2" pivotButton="0" quotePrefix="0" xfId="0"/>
    <xf numFmtId="165" fontId="8" fillId="0" borderId="2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FFB4541F"/>
      </font>
      <fill>
        <patternFill patternType="solid">
          <fgColor rgb="FFFBEAE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5" customWidth="1" min="3" max="3"/>
    <col width="30" customWidth="1" min="4" max="4"/>
    <col width="32" customWidth="1" min="5" max="5"/>
    <col width="24" customWidth="1" min="6" max="6"/>
    <col width="13" customWidth="1" min="7" max="7"/>
    <col width="14" customWidth="1" min="8" max="8"/>
    <col width="13" customWidth="1" min="9" max="9"/>
    <col width="13" customWidth="1" min="10" max="10"/>
    <col width="13" customWidth="1" min="11" max="11"/>
    <col width="12" customWidth="1" min="12" max="12"/>
    <col width="13" customWidth="1" min="13" max="13"/>
    <col width="11" customWidth="1" min="14" max="14"/>
    <col width="14" customWidth="1" min="15" max="15"/>
    <col width="11" customWidth="1" min="16" max="16"/>
    <col width="46" customWidth="1" min="17" max="17"/>
  </cols>
  <sheetData>
    <row r="1" ht="26" customHeight="1">
      <c r="A1" s="1" t="inlineStr">
        <is>
          <t>fecha</t>
        </is>
      </c>
      <c r="B1" s="1" t="inlineStr">
        <is>
          <t>folio_fiscal</t>
        </is>
      </c>
      <c r="C1" s="1" t="inlineStr">
        <is>
          <t>rfc_emisor</t>
        </is>
      </c>
      <c r="D1" s="1" t="inlineStr">
        <is>
          <t>proveedor</t>
        </is>
      </c>
      <c r="E1" s="1" t="inlineStr">
        <is>
          <t>concepto</t>
        </is>
      </c>
      <c r="F1" s="1" t="inlineStr">
        <is>
          <t>categoria</t>
        </is>
      </c>
      <c r="G1" s="1" t="inlineStr">
        <is>
          <t>subtotal</t>
        </is>
      </c>
      <c r="H1" s="1" t="inlineStr">
        <is>
          <t>iva_trasladado</t>
        </is>
      </c>
      <c r="I1" s="1" t="inlineStr">
        <is>
          <t>isr_retenido</t>
        </is>
      </c>
      <c r="J1" s="1" t="inlineStr">
        <is>
          <t>iva_retenido</t>
        </is>
      </c>
      <c r="K1" s="1" t="inlineStr">
        <is>
          <t>total</t>
        </is>
      </c>
      <c r="L1" s="1" t="inlineStr">
        <is>
          <t>forma_pago</t>
        </is>
      </c>
      <c r="M1" s="1" t="inlineStr">
        <is>
          <t>metodo_pago</t>
        </is>
      </c>
      <c r="N1" s="1" t="inlineStr">
        <is>
          <t>uso_cfdi</t>
        </is>
      </c>
      <c r="O1" s="1" t="inlineStr">
        <is>
          <t>estado_cfdi</t>
        </is>
      </c>
      <c r="P1" s="1" t="inlineStr">
        <is>
          <t>deducible</t>
        </is>
      </c>
      <c r="Q1" s="1" t="inlineStr">
        <is>
          <t>notas</t>
        </is>
      </c>
    </row>
    <row r="2">
      <c r="A2" s="2" t="n">
        <v>46030</v>
      </c>
      <c r="B2" t="inlineStr">
        <is>
          <t>4f92a1b0-7e5c-4a8d-9b6e-1f23c4d5e6f7</t>
        </is>
      </c>
      <c r="C2" t="inlineStr">
        <is>
          <t>OMA830101AB1</t>
        </is>
      </c>
      <c r="D2" t="inlineStr">
        <is>
          <t>Office Mart SA de CV</t>
        </is>
      </c>
      <c r="E2" t="inlineStr">
        <is>
          <t>Toners y papelería oficina</t>
        </is>
      </c>
      <c r="F2" t="inlineStr">
        <is>
          <t>Papelería y oficina</t>
        </is>
      </c>
      <c r="G2" s="3" t="n">
        <v>1068.97</v>
      </c>
      <c r="H2" s="3" t="n">
        <v>170.96</v>
      </c>
      <c r="I2" s="3" t="n">
        <v>0</v>
      </c>
      <c r="J2" s="3" t="n">
        <v>0</v>
      </c>
      <c r="K2" s="3">
        <f>IF(COUNT(G2:J2)=0,"",G2+H2-I2-J2)</f>
        <v/>
      </c>
      <c r="L2" t="inlineStr">
        <is>
          <t>03</t>
        </is>
      </c>
      <c r="M2" t="inlineStr">
        <is>
          <t>PUE</t>
        </is>
      </c>
      <c r="N2" t="inlineStr">
        <is>
          <t>G03</t>
        </is>
      </c>
      <c r="O2" t="inlineStr">
        <is>
          <t>Vigente</t>
        </is>
      </c>
      <c r="P2" t="inlineStr">
        <is>
          <t>Sí</t>
        </is>
      </c>
      <c r="Q2" s="4" t="inlineStr"/>
    </row>
    <row r="3">
      <c r="A3" s="2" t="n">
        <v>46034</v>
      </c>
      <c r="B3" t="inlineStr">
        <is>
          <t>a12b34c5-d678-4012-8f34-567890abcdef</t>
        </is>
      </c>
      <c r="C3" t="inlineStr">
        <is>
          <t>UME220301X12</t>
        </is>
      </c>
      <c r="D3" t="inlineStr">
        <is>
          <t>Uber México</t>
        </is>
      </c>
      <c r="E3" t="inlineStr">
        <is>
          <t>Visita a cliente CDMX</t>
        </is>
      </c>
      <c r="F3" t="inlineStr">
        <is>
          <t>Viáticos y transporte</t>
        </is>
      </c>
      <c r="G3" s="3" t="n">
        <v>276.29</v>
      </c>
      <c r="H3" s="3" t="n">
        <v>44.21</v>
      </c>
      <c r="I3" s="3" t="n">
        <v>0</v>
      </c>
      <c r="J3" s="3" t="n">
        <v>0</v>
      </c>
      <c r="K3" s="3">
        <f>IF(COUNT(G3:J3)=0,"",G3+H3-I3-J3)</f>
        <v/>
      </c>
      <c r="L3" t="inlineStr">
        <is>
          <t>04</t>
        </is>
      </c>
      <c r="M3" t="inlineStr">
        <is>
          <t>PUE</t>
        </is>
      </c>
      <c r="N3" t="inlineStr">
        <is>
          <t>G03</t>
        </is>
      </c>
      <c r="O3" t="inlineStr">
        <is>
          <t>Vigente</t>
        </is>
      </c>
      <c r="P3" t="inlineStr">
        <is>
          <t>Sí</t>
        </is>
      </c>
      <c r="Q3" s="4" t="inlineStr">
        <is>
          <t>Comprobante con desglose de IVA</t>
        </is>
      </c>
    </row>
    <row r="4">
      <c r="A4" s="2" t="n">
        <v>46037</v>
      </c>
      <c r="B4" t="inlineStr">
        <is>
          <t>b23c45d6-e789-4123-9a45-678901bcdef0</t>
        </is>
      </c>
      <c r="C4" t="inlineStr">
        <is>
          <t>SOPP750812M76</t>
        </is>
      </c>
      <c r="D4" t="inlineStr">
        <is>
          <t>Lic. P. Soriano</t>
        </is>
      </c>
      <c r="E4" t="inlineStr">
        <is>
          <t>Asesoría legal de contratos</t>
        </is>
      </c>
      <c r="F4" t="inlineStr">
        <is>
          <t>Honorarios</t>
        </is>
      </c>
      <c r="G4" s="3" t="n">
        <v>6000</v>
      </c>
      <c r="H4" s="3" t="n">
        <v>960</v>
      </c>
      <c r="I4" s="3" t="n">
        <v>600</v>
      </c>
      <c r="J4" s="3" t="n">
        <v>640</v>
      </c>
      <c r="K4" s="3">
        <f>IF(COUNT(G4:J4)=0,"",G4+H4-I4-J4)</f>
        <v/>
      </c>
      <c r="L4" t="inlineStr">
        <is>
          <t>03</t>
        </is>
      </c>
      <c r="M4" t="inlineStr">
        <is>
          <t>PPD</t>
        </is>
      </c>
      <c r="N4" t="inlineStr">
        <is>
          <t>G03</t>
        </is>
      </c>
      <c r="O4" t="inlineStr">
        <is>
          <t>Vigente</t>
        </is>
      </c>
      <c r="P4" t="inlineStr">
        <is>
          <t>Sí</t>
        </is>
      </c>
      <c r="Q4" s="4" t="inlineStr">
        <is>
          <t>PF régimen general: retención 10 % ISR y 2/3 de IVA</t>
        </is>
      </c>
    </row>
    <row r="5">
      <c r="A5" s="2" t="n">
        <v>46040</v>
      </c>
      <c r="B5" t="inlineStr">
        <is>
          <t>c34d56e7-f890-4234-8b56-789012cdef01</t>
        </is>
      </c>
      <c r="C5" t="inlineStr">
        <is>
          <t>TME840315KT6</t>
        </is>
      </c>
      <c r="D5" t="inlineStr">
        <is>
          <t>Teléfonos de México</t>
        </is>
      </c>
      <c r="E5" t="inlineStr">
        <is>
          <t>Internet de enero</t>
        </is>
      </c>
      <c r="F5" t="inlineStr">
        <is>
          <t>Servicios básicos</t>
        </is>
      </c>
      <c r="G5" s="3" t="n">
        <v>516.38</v>
      </c>
      <c r="H5" s="3" t="n">
        <v>82.62</v>
      </c>
      <c r="I5" s="3" t="n">
        <v>0</v>
      </c>
      <c r="J5" s="3" t="n">
        <v>0</v>
      </c>
      <c r="K5" s="3">
        <f>IF(COUNT(G5:J5)=0,"",G5+H5-I5-J5)</f>
        <v/>
      </c>
      <c r="L5" t="inlineStr">
        <is>
          <t>03</t>
        </is>
      </c>
      <c r="M5" t="inlineStr">
        <is>
          <t>PUE</t>
        </is>
      </c>
      <c r="N5" t="inlineStr">
        <is>
          <t>G03</t>
        </is>
      </c>
      <c r="O5" t="inlineStr">
        <is>
          <t>Vigente</t>
        </is>
      </c>
      <c r="P5" t="inlineStr">
        <is>
          <t>Sí</t>
        </is>
      </c>
      <c r="Q5" s="4" t="inlineStr">
        <is>
          <t>Facturado a nombre del negocio</t>
        </is>
      </c>
    </row>
    <row r="6">
      <c r="A6" s="2" t="n">
        <v>46044</v>
      </c>
      <c r="B6" t="inlineStr">
        <is>
          <t>d45e67f8-0901-4345-9c67-890123def012</t>
        </is>
      </c>
      <c r="C6" t="inlineStr">
        <is>
          <t>CFE370814QI9</t>
        </is>
      </c>
      <c r="D6" t="inlineStr">
        <is>
          <t>Comisión Federal de Electricidad</t>
        </is>
      </c>
      <c r="E6" t="inlineStr">
        <is>
          <t>Energía eléctrica de enero</t>
        </is>
      </c>
      <c r="F6" t="inlineStr">
        <is>
          <t>Servicios básicos</t>
        </is>
      </c>
      <c r="G6" s="3" t="n">
        <v>1284.48</v>
      </c>
      <c r="H6" s="3" t="n">
        <v>205.52</v>
      </c>
      <c r="I6" s="3" t="n">
        <v>0</v>
      </c>
      <c r="J6" s="3" t="n">
        <v>0</v>
      </c>
      <c r="K6" s="3">
        <f>IF(COUNT(G6:J6)=0,"",G6+H6-I6-J6)</f>
        <v/>
      </c>
      <c r="L6" t="inlineStr">
        <is>
          <t>03</t>
        </is>
      </c>
      <c r="M6" t="inlineStr">
        <is>
          <t>PUE</t>
        </is>
      </c>
      <c r="N6" t="inlineStr">
        <is>
          <t>G03</t>
        </is>
      </c>
      <c r="O6" t="inlineStr">
        <is>
          <t>Vigente</t>
        </is>
      </c>
      <c r="P6" t="inlineStr">
        <is>
          <t>Sí</t>
        </is>
      </c>
      <c r="Q6" s="4" t="inlineStr"/>
    </row>
    <row r="7">
      <c r="A7" s="2" t="n">
        <v>46047</v>
      </c>
      <c r="B7" t="inlineStr">
        <is>
          <t>e56f78a9-1012-4456-8d78-901234ef0123</t>
        </is>
      </c>
      <c r="C7" t="inlineStr">
        <is>
          <t>GAS920211SK1</t>
        </is>
      </c>
      <c r="D7" t="inlineStr">
        <is>
          <t>Servicio Gasolinero del Sur</t>
        </is>
      </c>
      <c r="E7" t="inlineStr">
        <is>
          <t>Combustible del vehículo de reparto</t>
        </is>
      </c>
      <c r="F7" t="inlineStr">
        <is>
          <t>Combustibles y lubricantes</t>
        </is>
      </c>
      <c r="G7" s="3" t="n">
        <v>1163.79</v>
      </c>
      <c r="H7" s="3" t="n">
        <v>186.21</v>
      </c>
      <c r="I7" s="3" t="n">
        <v>0</v>
      </c>
      <c r="J7" s="3" t="n">
        <v>0</v>
      </c>
      <c r="K7" s="3">
        <f>IF(COUNT(G7:J7)=0,"",G7+H7-I7-J7)</f>
        <v/>
      </c>
      <c r="L7" t="inlineStr">
        <is>
          <t>28</t>
        </is>
      </c>
      <c r="M7" t="inlineStr">
        <is>
          <t>PUE</t>
        </is>
      </c>
      <c r="N7" t="inlineStr">
        <is>
          <t>G03</t>
        </is>
      </c>
      <c r="O7" t="inlineStr">
        <is>
          <t>Vigente</t>
        </is>
      </c>
      <c r="P7" t="inlineStr">
        <is>
          <t>Sí</t>
        </is>
      </c>
      <c r="Q7" s="4" t="inlineStr">
        <is>
          <t>Pago electrónico obligatorio (Art. 27 fr. III LISR)</t>
        </is>
      </c>
    </row>
    <row r="8">
      <c r="A8" s="2" t="n">
        <v>46055</v>
      </c>
      <c r="B8" t="inlineStr">
        <is>
          <t>f67a89b0-2123-4567-9e89-012345f01234</t>
        </is>
      </c>
      <c r="C8" t="inlineStr">
        <is>
          <t>RES110304MA8</t>
        </is>
      </c>
      <c r="D8" t="inlineStr">
        <is>
          <t>Restaurante La Mansión</t>
        </is>
      </c>
      <c r="E8" t="inlineStr">
        <is>
          <t>Comida de trabajo con cliente</t>
        </is>
      </c>
      <c r="F8" t="inlineStr">
        <is>
          <t>Restaurantes</t>
        </is>
      </c>
      <c r="G8" s="3" t="n">
        <v>1810.34</v>
      </c>
      <c r="H8" s="3" t="n">
        <v>289.66</v>
      </c>
      <c r="I8" s="3" t="n">
        <v>0</v>
      </c>
      <c r="J8" s="3" t="n">
        <v>0</v>
      </c>
      <c r="K8" s="3">
        <f>IF(COUNT(G8:J8)=0,"",G8+H8-I8-J8)</f>
        <v/>
      </c>
      <c r="L8" t="inlineStr">
        <is>
          <t>04</t>
        </is>
      </c>
      <c r="M8" t="inlineStr">
        <is>
          <t>PUE</t>
        </is>
      </c>
      <c r="N8" t="inlineStr">
        <is>
          <t>G03</t>
        </is>
      </c>
      <c r="O8" t="inlineStr">
        <is>
          <t>Vigente</t>
        </is>
      </c>
      <c r="P8" t="inlineStr">
        <is>
          <t>Parcial</t>
        </is>
      </c>
      <c r="Q8" s="4" t="inlineStr">
        <is>
          <t>Solo 8.5 % deducible (Art. 28 fr. XX LISR)</t>
        </is>
      </c>
    </row>
    <row r="9">
      <c r="A9" s="2" t="n">
        <v>46058</v>
      </c>
      <c r="B9" t="inlineStr"/>
      <c r="C9" t="inlineStr">
        <is>
          <t>SAT970701NN3</t>
        </is>
      </c>
      <c r="D9" t="inlineStr">
        <is>
          <t>Servicio de Administración Tributaria</t>
        </is>
      </c>
      <c r="E9" t="inlineStr">
        <is>
          <t>Pago provisional de ISR de enero</t>
        </is>
      </c>
      <c r="F9" t="inlineStr">
        <is>
          <t>Impuestos federales</t>
        </is>
      </c>
      <c r="G9" s="3" t="n">
        <v>4250</v>
      </c>
      <c r="H9" s="3" t="n">
        <v>0</v>
      </c>
      <c r="I9" s="3" t="n">
        <v>0</v>
      </c>
      <c r="J9" s="3" t="n">
        <v>0</v>
      </c>
      <c r="K9" s="3">
        <f>IF(COUNT(G9:J9)=0,"",G9+H9-I9-J9)</f>
        <v/>
      </c>
      <c r="L9" t="inlineStr">
        <is>
          <t>03</t>
        </is>
      </c>
      <c r="M9" t="inlineStr">
        <is>
          <t>PUE</t>
        </is>
      </c>
      <c r="N9" t="inlineStr"/>
      <c r="O9" t="inlineStr">
        <is>
          <t>N/A</t>
        </is>
      </c>
      <c r="P9" t="inlineStr">
        <is>
          <t>No</t>
        </is>
      </c>
      <c r="Q9" s="4" t="inlineStr">
        <is>
          <t>Pago de impuestos: no es gasto deducible</t>
        </is>
      </c>
    </row>
    <row r="10">
      <c r="A10" s="2" t="n">
        <v>46063</v>
      </c>
      <c r="B10" t="inlineStr">
        <is>
          <t>a78b90c1-3234-4678-8f90-123456a12345</t>
        </is>
      </c>
      <c r="C10" t="inlineStr">
        <is>
          <t>AWS210901LM5</t>
        </is>
      </c>
      <c r="D10" t="inlineStr">
        <is>
          <t>Amazon Web Services México</t>
        </is>
      </c>
      <c r="E10" t="inlineStr">
        <is>
          <t>Hosting del servidor de producción</t>
        </is>
      </c>
      <c r="F10" t="inlineStr">
        <is>
          <t>Software y SaaS</t>
        </is>
      </c>
      <c r="G10" s="3" t="n">
        <v>2068.97</v>
      </c>
      <c r="H10" s="3" t="n">
        <v>331.03</v>
      </c>
      <c r="I10" s="3" t="n">
        <v>0</v>
      </c>
      <c r="J10" s="3" t="n">
        <v>0</v>
      </c>
      <c r="K10" s="3">
        <f>IF(COUNT(G10:J10)=0,"",G10+H10-I10-J10)</f>
        <v/>
      </c>
      <c r="L10" t="inlineStr">
        <is>
          <t>03</t>
        </is>
      </c>
      <c r="M10" t="inlineStr">
        <is>
          <t>PUE</t>
        </is>
      </c>
      <c r="N10" t="inlineStr">
        <is>
          <t>G03</t>
        </is>
      </c>
      <c r="O10" t="inlineStr">
        <is>
          <t>Vigente</t>
        </is>
      </c>
      <c r="P10" t="inlineStr">
        <is>
          <t>Sí</t>
        </is>
      </c>
      <c r="Q10" s="4" t="inlineStr"/>
    </row>
    <row r="11">
      <c r="A11" s="2" t="n">
        <v>46067</v>
      </c>
      <c r="B11" t="inlineStr">
        <is>
          <t>b89c01d2-4345-4789-9a01-234567b23456</t>
        </is>
      </c>
      <c r="C11" t="inlineStr">
        <is>
          <t>MEL830301NN7</t>
        </is>
      </c>
      <c r="D11" t="inlineStr">
        <is>
          <t>Mercado Libre México</t>
        </is>
      </c>
      <c r="E11" t="inlineStr">
        <is>
          <t>Insumos para empaque</t>
        </is>
      </c>
      <c r="F11" t="inlineStr">
        <is>
          <t>Insumos y materiales</t>
        </is>
      </c>
      <c r="G11" s="3" t="n">
        <v>932.76</v>
      </c>
      <c r="H11" s="3" t="n">
        <v>149.24</v>
      </c>
      <c r="I11" s="3" t="n">
        <v>0</v>
      </c>
      <c r="J11" s="3" t="n">
        <v>0</v>
      </c>
      <c r="K11" s="3">
        <f>IF(COUNT(G11:J11)=0,"",G11+H11-I11-J11)</f>
        <v/>
      </c>
      <c r="L11" t="inlineStr">
        <is>
          <t>28</t>
        </is>
      </c>
      <c r="M11" t="inlineStr">
        <is>
          <t>PUE</t>
        </is>
      </c>
      <c r="N11" t="inlineStr">
        <is>
          <t>G01</t>
        </is>
      </c>
      <c r="O11" t="inlineStr">
        <is>
          <t>Vigente</t>
        </is>
      </c>
      <c r="P11" t="inlineStr">
        <is>
          <t>Sí</t>
        </is>
      </c>
      <c r="Q11" s="4" t="inlineStr">
        <is>
          <t>Adquisición de mercancías</t>
        </is>
      </c>
    </row>
    <row r="12">
      <c r="A12" s="2" t="n">
        <v>46073</v>
      </c>
      <c r="B12" t="inlineStr">
        <is>
          <t>c90d12e3-5456-4890-8b12-345678c34567</t>
        </is>
      </c>
      <c r="C12" t="inlineStr">
        <is>
          <t>REN920512OP3</t>
        </is>
      </c>
      <c r="D12" t="inlineStr">
        <is>
          <t>Inmobiliaria Reforma SA de CV</t>
        </is>
      </c>
      <c r="E12" t="inlineStr">
        <is>
          <t>Renta de oficina de febrero</t>
        </is>
      </c>
      <c r="F12" t="inlineStr">
        <is>
          <t>Renta y arrendamiento</t>
        </is>
      </c>
      <c r="G12" s="3" t="n">
        <v>12931.03</v>
      </c>
      <c r="H12" s="3" t="n">
        <v>2068.97</v>
      </c>
      <c r="I12" s="3" t="n">
        <v>1293.1</v>
      </c>
      <c r="J12" s="3" t="n">
        <v>1379.31</v>
      </c>
      <c r="K12" s="3">
        <f>IF(COUNT(G12:J12)=0,"",G12+H12-I12-J12)</f>
        <v/>
      </c>
      <c r="L12" t="inlineStr">
        <is>
          <t>03</t>
        </is>
      </c>
      <c r="M12" t="inlineStr">
        <is>
          <t>PPD</t>
        </is>
      </c>
      <c r="N12" t="inlineStr">
        <is>
          <t>G03</t>
        </is>
      </c>
      <c r="O12" t="inlineStr">
        <is>
          <t>Vigente</t>
        </is>
      </c>
      <c r="P12" t="inlineStr">
        <is>
          <t>Sí</t>
        </is>
      </c>
      <c r="Q12" s="4" t="inlineStr">
        <is>
          <t>Arrendador PF: retención 10 % ISR y 2/3 de IVA</t>
        </is>
      </c>
    </row>
    <row r="13">
      <c r="A13" s="2" t="n">
        <v>46078</v>
      </c>
      <c r="B13" t="inlineStr">
        <is>
          <t>d01e23f4-6567-4901-9c23-456789d45678</t>
        </is>
      </c>
      <c r="C13" t="inlineStr">
        <is>
          <t>CAP180714QR2</t>
        </is>
      </c>
      <c r="D13" t="inlineStr">
        <is>
          <t>Capacita Profesional SC</t>
        </is>
      </c>
      <c r="E13" t="inlineStr">
        <is>
          <t>Curso fiscal RESICO 2026</t>
        </is>
      </c>
      <c r="F13" t="inlineStr">
        <is>
          <t>Capacitación</t>
        </is>
      </c>
      <c r="G13" s="3" t="n">
        <v>3879.31</v>
      </c>
      <c r="H13" s="3" t="n">
        <v>620.6900000000001</v>
      </c>
      <c r="I13" s="3" t="n">
        <v>0</v>
      </c>
      <c r="J13" s="3" t="n">
        <v>0</v>
      </c>
      <c r="K13" s="3">
        <f>IF(COUNT(G13:J13)=0,"",G13+H13-I13-J13)</f>
        <v/>
      </c>
      <c r="L13" t="inlineStr">
        <is>
          <t>03</t>
        </is>
      </c>
      <c r="M13" t="inlineStr">
        <is>
          <t>PUE</t>
        </is>
      </c>
      <c r="N13" t="inlineStr">
        <is>
          <t>G03</t>
        </is>
      </c>
      <c r="O13" t="inlineStr">
        <is>
          <t>Vigente</t>
        </is>
      </c>
      <c r="P13" t="inlineStr">
        <is>
          <t>Sí</t>
        </is>
      </c>
      <c r="Q13" s="4" t="inlineStr">
        <is>
          <t>Inversión deducible vinculada al giro</t>
        </is>
      </c>
    </row>
    <row r="14">
      <c r="A14" s="2" t="n">
        <v>46084</v>
      </c>
      <c r="B14" t="inlineStr">
        <is>
          <t>e12f34a5-7678-4012-8d34-567890e56789</t>
        </is>
      </c>
      <c r="C14" t="inlineStr">
        <is>
          <t>DHL850615ST4</t>
        </is>
      </c>
      <c r="D14" t="inlineStr">
        <is>
          <t>DHL Express México</t>
        </is>
      </c>
      <c r="E14" t="inlineStr">
        <is>
          <t>Envío de documentos a cliente</t>
        </is>
      </c>
      <c r="F14" t="inlineStr">
        <is>
          <t>Mensajería y paquetería</t>
        </is>
      </c>
      <c r="G14" s="3" t="n">
        <v>310.34</v>
      </c>
      <c r="H14" s="3" t="n">
        <v>49.66</v>
      </c>
      <c r="I14" s="3" t="n">
        <v>0</v>
      </c>
      <c r="J14" s="3" t="n">
        <v>0</v>
      </c>
      <c r="K14" s="3">
        <f>IF(COUNT(G14:J14)=0,"",G14+H14-I14-J14)</f>
        <v/>
      </c>
      <c r="L14" t="inlineStr">
        <is>
          <t>03</t>
        </is>
      </c>
      <c r="M14" t="inlineStr">
        <is>
          <t>PUE</t>
        </is>
      </c>
      <c r="N14" t="inlineStr">
        <is>
          <t>G03</t>
        </is>
      </c>
      <c r="O14" t="inlineStr">
        <is>
          <t>Vigente</t>
        </is>
      </c>
      <c r="P14" t="inlineStr">
        <is>
          <t>Sí</t>
        </is>
      </c>
      <c r="Q14" s="4" t="inlineStr"/>
    </row>
    <row r="15">
      <c r="A15" s="2" t="n">
        <v>46089</v>
      </c>
      <c r="B15" t="inlineStr">
        <is>
          <t>f23a45b6-8789-4123-9e45-678901f6789a</t>
        </is>
      </c>
      <c r="C15" t="inlineStr">
        <is>
          <t>SEG690712UV6</t>
        </is>
      </c>
      <c r="D15" t="inlineStr">
        <is>
          <t>Seguros Atlas</t>
        </is>
      </c>
      <c r="E15" t="inlineStr">
        <is>
          <t>Seguro del vehículo de flotilla</t>
        </is>
      </c>
      <c r="F15" t="inlineStr">
        <is>
          <t>Seguros y fianzas</t>
        </is>
      </c>
      <c r="G15" s="3" t="n">
        <v>8620.690000000001</v>
      </c>
      <c r="H15" s="3" t="n">
        <v>1379.31</v>
      </c>
      <c r="I15" s="3" t="n">
        <v>0</v>
      </c>
      <c r="J15" s="3" t="n">
        <v>0</v>
      </c>
      <c r="K15" s="3">
        <f>IF(COUNT(G15:J15)=0,"",G15+H15-I15-J15)</f>
        <v/>
      </c>
      <c r="L15" t="inlineStr">
        <is>
          <t>03</t>
        </is>
      </c>
      <c r="M15" t="inlineStr">
        <is>
          <t>PUE</t>
        </is>
      </c>
      <c r="N15" t="inlineStr">
        <is>
          <t>G03</t>
        </is>
      </c>
      <c r="O15" t="inlineStr">
        <is>
          <t>Vigente</t>
        </is>
      </c>
      <c r="P15" t="inlineStr">
        <is>
          <t>Sí</t>
        </is>
      </c>
      <c r="Q15" s="4" t="inlineStr">
        <is>
          <t>Anualidad: prorratea por mes si aplicas devengado</t>
        </is>
      </c>
    </row>
    <row r="16">
      <c r="A16" s="2" t="n">
        <v>46092</v>
      </c>
      <c r="B16" t="inlineStr">
        <is>
          <t>a34b56c7-9890-4234-8f56-789012a789ab</t>
        </is>
      </c>
      <c r="C16" t="inlineStr">
        <is>
          <t>COM940318WX8</t>
        </is>
      </c>
      <c r="D16" t="inlineStr">
        <is>
          <t>Computación del Valle</t>
        </is>
      </c>
      <c r="E16" t="inlineStr">
        <is>
          <t>Laptop para el área de diseño</t>
        </is>
      </c>
      <c r="F16" t="inlineStr">
        <is>
          <t>Equipo de cómputo</t>
        </is>
      </c>
      <c r="G16" s="3" t="n">
        <v>24137.93</v>
      </c>
      <c r="H16" s="3" t="n">
        <v>3862.07</v>
      </c>
      <c r="I16" s="3" t="n">
        <v>0</v>
      </c>
      <c r="J16" s="3" t="n">
        <v>0</v>
      </c>
      <c r="K16" s="3">
        <f>IF(COUNT(G16:J16)=0,"",G16+H16-I16-J16)</f>
        <v/>
      </c>
      <c r="L16" t="inlineStr">
        <is>
          <t>03</t>
        </is>
      </c>
      <c r="M16" t="inlineStr">
        <is>
          <t>PUE</t>
        </is>
      </c>
      <c r="N16" t="inlineStr">
        <is>
          <t>I04</t>
        </is>
      </c>
      <c r="O16" t="inlineStr">
        <is>
          <t>Vigente</t>
        </is>
      </c>
      <c r="P16" t="inlineStr">
        <is>
          <t>Sí</t>
        </is>
      </c>
      <c r="Q16" s="4" t="inlineStr">
        <is>
          <t>Es inversión: se deprecia al 30 % anual (Art. 34 LISR)</t>
        </is>
      </c>
    </row>
    <row r="17">
      <c r="A17" s="2" t="n">
        <v>46093</v>
      </c>
      <c r="B17" t="inlineStr"/>
      <c r="C17" t="inlineStr"/>
      <c r="D17" t="inlineStr">
        <is>
          <t>Comida personal (sin CFDI)</t>
        </is>
      </c>
      <c r="E17" t="inlineStr">
        <is>
          <t>Comida de fin de semana</t>
        </is>
      </c>
      <c r="F17" t="inlineStr">
        <is>
          <t>Personal (no deducible)</t>
        </is>
      </c>
      <c r="G17" s="3" t="n">
        <v>580</v>
      </c>
      <c r="H17" s="3" t="n">
        <v>0</v>
      </c>
      <c r="I17" s="3" t="n">
        <v>0</v>
      </c>
      <c r="J17" s="3" t="n">
        <v>0</v>
      </c>
      <c r="K17" s="3">
        <f>IF(COUNT(G17:J17)=0,"",G17+H17-I17-J17)</f>
        <v/>
      </c>
      <c r="L17" t="inlineStr">
        <is>
          <t>01</t>
        </is>
      </c>
      <c r="M17" t="inlineStr">
        <is>
          <t>PUE</t>
        </is>
      </c>
      <c r="N17" t="inlineStr"/>
      <c r="O17" t="inlineStr">
        <is>
          <t>Sin CFDI</t>
        </is>
      </c>
      <c r="P17" t="inlineStr">
        <is>
          <t>No</t>
        </is>
      </c>
      <c r="Q17" s="4" t="inlineStr">
        <is>
          <t>Gasto personal: no deducible, se registra solo para control</t>
        </is>
      </c>
    </row>
    <row r="18">
      <c r="A18" s="2" t="n"/>
      <c r="G18" s="3" t="n"/>
      <c r="H18" s="3" t="n"/>
      <c r="I18" s="3" t="n"/>
      <c r="J18" s="3" t="n"/>
      <c r="K18" s="3">
        <f>IF(COUNT(G18:J18)=0,"",G18+H18-I18-J18)</f>
        <v/>
      </c>
      <c r="Q18" s="4" t="n"/>
    </row>
    <row r="19">
      <c r="A19" s="2" t="n"/>
      <c r="G19" s="3" t="n"/>
      <c r="H19" s="3" t="n"/>
      <c r="I19" s="3" t="n"/>
      <c r="J19" s="3" t="n"/>
      <c r="K19" s="3">
        <f>IF(COUNT(G19:J19)=0,"",G19+H19-I19-J19)</f>
        <v/>
      </c>
      <c r="Q19" s="4" t="n"/>
    </row>
    <row r="20">
      <c r="A20" s="2" t="n"/>
      <c r="G20" s="3" t="n"/>
      <c r="H20" s="3" t="n"/>
      <c r="I20" s="3" t="n"/>
      <c r="J20" s="3" t="n"/>
      <c r="K20" s="3">
        <f>IF(COUNT(G20:J20)=0,"",G20+H20-I20-J20)</f>
        <v/>
      </c>
      <c r="Q20" s="4" t="n"/>
    </row>
    <row r="21">
      <c r="A21" s="2" t="n"/>
      <c r="G21" s="3" t="n"/>
      <c r="H21" s="3" t="n"/>
      <c r="I21" s="3" t="n"/>
      <c r="J21" s="3" t="n"/>
      <c r="K21" s="3">
        <f>IF(COUNT(G21:J21)=0,"",G21+H21-I21-J21)</f>
        <v/>
      </c>
      <c r="Q21" s="4" t="n"/>
    </row>
    <row r="22">
      <c r="A22" s="2" t="n"/>
      <c r="G22" s="3" t="n"/>
      <c r="H22" s="3" t="n"/>
      <c r="I22" s="3" t="n"/>
      <c r="J22" s="3" t="n"/>
      <c r="K22" s="3">
        <f>IF(COUNT(G22:J22)=0,"",G22+H22-I22-J22)</f>
        <v/>
      </c>
      <c r="Q22" s="4" t="n"/>
    </row>
    <row r="23">
      <c r="A23" s="2" t="n"/>
      <c r="G23" s="3" t="n"/>
      <c r="H23" s="3" t="n"/>
      <c r="I23" s="3" t="n"/>
      <c r="J23" s="3" t="n"/>
      <c r="K23" s="3">
        <f>IF(COUNT(G23:J23)=0,"",G23+H23-I23-J23)</f>
        <v/>
      </c>
      <c r="Q23" s="4" t="n"/>
    </row>
    <row r="24">
      <c r="A24" s="2" t="n"/>
      <c r="G24" s="3" t="n"/>
      <c r="H24" s="3" t="n"/>
      <c r="I24" s="3" t="n"/>
      <c r="J24" s="3" t="n"/>
      <c r="K24" s="3">
        <f>IF(COUNT(G24:J24)=0,"",G24+H24-I24-J24)</f>
        <v/>
      </c>
      <c r="Q24" s="4" t="n"/>
    </row>
    <row r="25">
      <c r="A25" s="2" t="n"/>
      <c r="G25" s="3" t="n"/>
      <c r="H25" s="3" t="n"/>
      <c r="I25" s="3" t="n"/>
      <c r="J25" s="3" t="n"/>
      <c r="K25" s="3">
        <f>IF(COUNT(G25:J25)=0,"",G25+H25-I25-J25)</f>
        <v/>
      </c>
      <c r="Q25" s="4" t="n"/>
    </row>
    <row r="26">
      <c r="A26" s="2" t="n"/>
      <c r="G26" s="3" t="n"/>
      <c r="H26" s="3" t="n"/>
      <c r="I26" s="3" t="n"/>
      <c r="J26" s="3" t="n"/>
      <c r="K26" s="3">
        <f>IF(COUNT(G26:J26)=0,"",G26+H26-I26-J26)</f>
        <v/>
      </c>
      <c r="Q26" s="4" t="n"/>
    </row>
    <row r="27">
      <c r="A27" s="2" t="n"/>
      <c r="G27" s="3" t="n"/>
      <c r="H27" s="3" t="n"/>
      <c r="I27" s="3" t="n"/>
      <c r="J27" s="3" t="n"/>
      <c r="K27" s="3">
        <f>IF(COUNT(G27:J27)=0,"",G27+H27-I27-J27)</f>
        <v/>
      </c>
      <c r="Q27" s="4" t="n"/>
    </row>
    <row r="28">
      <c r="A28" s="2" t="n"/>
      <c r="G28" s="3" t="n"/>
      <c r="H28" s="3" t="n"/>
      <c r="I28" s="3" t="n"/>
      <c r="J28" s="3" t="n"/>
      <c r="K28" s="3">
        <f>IF(COUNT(G28:J28)=0,"",G28+H28-I28-J28)</f>
        <v/>
      </c>
      <c r="Q28" s="4" t="n"/>
    </row>
    <row r="29">
      <c r="A29" s="2" t="n"/>
      <c r="G29" s="3" t="n"/>
      <c r="H29" s="3" t="n"/>
      <c r="I29" s="3" t="n"/>
      <c r="J29" s="3" t="n"/>
      <c r="K29" s="3">
        <f>IF(COUNT(G29:J29)=0,"",G29+H29-I29-J29)</f>
        <v/>
      </c>
      <c r="Q29" s="4" t="n"/>
    </row>
    <row r="30">
      <c r="A30" s="2" t="n"/>
      <c r="G30" s="3" t="n"/>
      <c r="H30" s="3" t="n"/>
      <c r="I30" s="3" t="n"/>
      <c r="J30" s="3" t="n"/>
      <c r="K30" s="3">
        <f>IF(COUNT(G30:J30)=0,"",G30+H30-I30-J30)</f>
        <v/>
      </c>
      <c r="Q30" s="4" t="n"/>
    </row>
    <row r="31">
      <c r="A31" s="2" t="n"/>
      <c r="G31" s="3" t="n"/>
      <c r="H31" s="3" t="n"/>
      <c r="I31" s="3" t="n"/>
      <c r="J31" s="3" t="n"/>
      <c r="K31" s="3">
        <f>IF(COUNT(G31:J31)=0,"",G31+H31-I31-J31)</f>
        <v/>
      </c>
      <c r="Q31" s="4" t="n"/>
    </row>
    <row r="32">
      <c r="A32" s="2" t="n"/>
      <c r="G32" s="3" t="n"/>
      <c r="H32" s="3" t="n"/>
      <c r="I32" s="3" t="n"/>
      <c r="J32" s="3" t="n"/>
      <c r="K32" s="3">
        <f>IF(COUNT(G32:J32)=0,"",G32+H32-I32-J32)</f>
        <v/>
      </c>
      <c r="Q32" s="4" t="n"/>
    </row>
    <row r="33">
      <c r="A33" s="2" t="n"/>
      <c r="G33" s="3" t="n"/>
      <c r="H33" s="3" t="n"/>
      <c r="I33" s="3" t="n"/>
      <c r="J33" s="3" t="n"/>
      <c r="K33" s="3">
        <f>IF(COUNT(G33:J33)=0,"",G33+H33-I33-J33)</f>
        <v/>
      </c>
      <c r="Q33" s="4" t="n"/>
    </row>
    <row r="34">
      <c r="A34" s="2" t="n"/>
      <c r="G34" s="3" t="n"/>
      <c r="H34" s="3" t="n"/>
      <c r="I34" s="3" t="n"/>
      <c r="J34" s="3" t="n"/>
      <c r="K34" s="3">
        <f>IF(COUNT(G34:J34)=0,"",G34+H34-I34-J34)</f>
        <v/>
      </c>
      <c r="Q34" s="4" t="n"/>
    </row>
    <row r="35">
      <c r="A35" s="2" t="n"/>
      <c r="G35" s="3" t="n"/>
      <c r="H35" s="3" t="n"/>
      <c r="I35" s="3" t="n"/>
      <c r="J35" s="3" t="n"/>
      <c r="K35" s="3">
        <f>IF(COUNT(G35:J35)=0,"",G35+H35-I35-J35)</f>
        <v/>
      </c>
      <c r="Q35" s="4" t="n"/>
    </row>
    <row r="36">
      <c r="A36" s="2" t="n"/>
      <c r="G36" s="3" t="n"/>
      <c r="H36" s="3" t="n"/>
      <c r="I36" s="3" t="n"/>
      <c r="J36" s="3" t="n"/>
      <c r="K36" s="3">
        <f>IF(COUNT(G36:J36)=0,"",G36+H36-I36-J36)</f>
        <v/>
      </c>
      <c r="Q36" s="4" t="n"/>
    </row>
    <row r="37">
      <c r="A37" s="2" t="n"/>
      <c r="G37" s="3" t="n"/>
      <c r="H37" s="3" t="n"/>
      <c r="I37" s="3" t="n"/>
      <c r="J37" s="3" t="n"/>
      <c r="K37" s="3">
        <f>IF(COUNT(G37:J37)=0,"",G37+H37-I37-J37)</f>
        <v/>
      </c>
      <c r="Q37" s="4" t="n"/>
    </row>
    <row r="38">
      <c r="A38" s="2" t="n"/>
      <c r="G38" s="3" t="n"/>
      <c r="H38" s="3" t="n"/>
      <c r="I38" s="3" t="n"/>
      <c r="J38" s="3" t="n"/>
      <c r="K38" s="3">
        <f>IF(COUNT(G38:J38)=0,"",G38+H38-I38-J38)</f>
        <v/>
      </c>
      <c r="Q38" s="4" t="n"/>
    </row>
    <row r="39">
      <c r="A39" s="2" t="n"/>
      <c r="G39" s="3" t="n"/>
      <c r="H39" s="3" t="n"/>
      <c r="I39" s="3" t="n"/>
      <c r="J39" s="3" t="n"/>
      <c r="K39" s="3">
        <f>IF(COUNT(G39:J39)=0,"",G39+H39-I39-J39)</f>
        <v/>
      </c>
      <c r="Q39" s="4" t="n"/>
    </row>
    <row r="40">
      <c r="A40" s="2" t="n"/>
      <c r="G40" s="3" t="n"/>
      <c r="H40" s="3" t="n"/>
      <c r="I40" s="3" t="n"/>
      <c r="J40" s="3" t="n"/>
      <c r="K40" s="3">
        <f>IF(COUNT(G40:J40)=0,"",G40+H40-I40-J40)</f>
        <v/>
      </c>
      <c r="Q40" s="4" t="n"/>
    </row>
    <row r="41">
      <c r="A41" s="2" t="n"/>
      <c r="G41" s="3" t="n"/>
      <c r="H41" s="3" t="n"/>
      <c r="I41" s="3" t="n"/>
      <c r="J41" s="3" t="n"/>
      <c r="K41" s="3">
        <f>IF(COUNT(G41:J41)=0,"",G41+H41-I41-J41)</f>
        <v/>
      </c>
      <c r="Q41" s="4" t="n"/>
    </row>
    <row r="42">
      <c r="A42" s="2" t="n"/>
      <c r="G42" s="3" t="n"/>
      <c r="H42" s="3" t="n"/>
      <c r="I42" s="3" t="n"/>
      <c r="J42" s="3" t="n"/>
      <c r="K42" s="3">
        <f>IF(COUNT(G42:J42)=0,"",G42+H42-I42-J42)</f>
        <v/>
      </c>
      <c r="Q42" s="4" t="n"/>
    </row>
    <row r="43">
      <c r="A43" s="2" t="n"/>
      <c r="G43" s="3" t="n"/>
      <c r="H43" s="3" t="n"/>
      <c r="I43" s="3" t="n"/>
      <c r="J43" s="3" t="n"/>
      <c r="K43" s="3">
        <f>IF(COUNT(G43:J43)=0,"",G43+H43-I43-J43)</f>
        <v/>
      </c>
      <c r="Q43" s="4" t="n"/>
    </row>
    <row r="44">
      <c r="A44" s="2" t="n"/>
      <c r="G44" s="3" t="n"/>
      <c r="H44" s="3" t="n"/>
      <c r="I44" s="3" t="n"/>
      <c r="J44" s="3" t="n"/>
      <c r="K44" s="3">
        <f>IF(COUNT(G44:J44)=0,"",G44+H44-I44-J44)</f>
        <v/>
      </c>
      <c r="Q44" s="4" t="n"/>
    </row>
    <row r="45">
      <c r="A45" s="2" t="n"/>
      <c r="G45" s="3" t="n"/>
      <c r="H45" s="3" t="n"/>
      <c r="I45" s="3" t="n"/>
      <c r="J45" s="3" t="n"/>
      <c r="K45" s="3">
        <f>IF(COUNT(G45:J45)=0,"",G45+H45-I45-J45)</f>
        <v/>
      </c>
      <c r="Q45" s="4" t="n"/>
    </row>
    <row r="46">
      <c r="A46" s="2" t="n"/>
      <c r="G46" s="3" t="n"/>
      <c r="H46" s="3" t="n"/>
      <c r="I46" s="3" t="n"/>
      <c r="J46" s="3" t="n"/>
      <c r="K46" s="3">
        <f>IF(COUNT(G46:J46)=0,"",G46+H46-I46-J46)</f>
        <v/>
      </c>
      <c r="Q46" s="4" t="n"/>
    </row>
    <row r="47">
      <c r="A47" s="2" t="n"/>
      <c r="G47" s="3" t="n"/>
      <c r="H47" s="3" t="n"/>
      <c r="I47" s="3" t="n"/>
      <c r="J47" s="3" t="n"/>
      <c r="K47" s="3">
        <f>IF(COUNT(G47:J47)=0,"",G47+H47-I47-J47)</f>
        <v/>
      </c>
      <c r="Q47" s="4" t="n"/>
    </row>
    <row r="48">
      <c r="A48" s="2" t="n"/>
      <c r="G48" s="3" t="n"/>
      <c r="H48" s="3" t="n"/>
      <c r="I48" s="3" t="n"/>
      <c r="J48" s="3" t="n"/>
      <c r="K48" s="3">
        <f>IF(COUNT(G48:J48)=0,"",G48+H48-I48-J48)</f>
        <v/>
      </c>
      <c r="Q48" s="4" t="n"/>
    </row>
    <row r="49">
      <c r="A49" s="2" t="n"/>
      <c r="G49" s="3" t="n"/>
      <c r="H49" s="3" t="n"/>
      <c r="I49" s="3" t="n"/>
      <c r="J49" s="3" t="n"/>
      <c r="K49" s="3">
        <f>IF(COUNT(G49:J49)=0,"",G49+H49-I49-J49)</f>
        <v/>
      </c>
      <c r="Q49" s="4" t="n"/>
    </row>
    <row r="50">
      <c r="A50" s="2" t="n"/>
      <c r="G50" s="3" t="n"/>
      <c r="H50" s="3" t="n"/>
      <c r="I50" s="3" t="n"/>
      <c r="J50" s="3" t="n"/>
      <c r="K50" s="3">
        <f>IF(COUNT(G50:J50)=0,"",G50+H50-I50-J50)</f>
        <v/>
      </c>
      <c r="Q50" s="4" t="n"/>
    </row>
    <row r="51">
      <c r="A51" s="2" t="n"/>
      <c r="G51" s="3" t="n"/>
      <c r="H51" s="3" t="n"/>
      <c r="I51" s="3" t="n"/>
      <c r="J51" s="3" t="n"/>
      <c r="K51" s="3">
        <f>IF(COUNT(G51:J51)=0,"",G51+H51-I51-J51)</f>
        <v/>
      </c>
      <c r="Q51" s="4" t="n"/>
    </row>
    <row r="52">
      <c r="A52" s="2" t="n"/>
      <c r="G52" s="3" t="n"/>
      <c r="H52" s="3" t="n"/>
      <c r="I52" s="3" t="n"/>
      <c r="J52" s="3" t="n"/>
      <c r="K52" s="3">
        <f>IF(COUNT(G52:J52)=0,"",G52+H52-I52-J52)</f>
        <v/>
      </c>
      <c r="Q52" s="4" t="n"/>
    </row>
    <row r="53">
      <c r="A53" s="2" t="n"/>
      <c r="G53" s="3" t="n"/>
      <c r="H53" s="3" t="n"/>
      <c r="I53" s="3" t="n"/>
      <c r="J53" s="3" t="n"/>
      <c r="K53" s="3">
        <f>IF(COUNT(G53:J53)=0,"",G53+H53-I53-J53)</f>
        <v/>
      </c>
      <c r="Q53" s="4" t="n"/>
    </row>
    <row r="54">
      <c r="A54" s="2" t="n"/>
      <c r="G54" s="3" t="n"/>
      <c r="H54" s="3" t="n"/>
      <c r="I54" s="3" t="n"/>
      <c r="J54" s="3" t="n"/>
      <c r="K54" s="3">
        <f>IF(COUNT(G54:J54)=0,"",G54+H54-I54-J54)</f>
        <v/>
      </c>
      <c r="Q54" s="4" t="n"/>
    </row>
    <row r="55">
      <c r="A55" s="2" t="n"/>
      <c r="G55" s="3" t="n"/>
      <c r="H55" s="3" t="n"/>
      <c r="I55" s="3" t="n"/>
      <c r="J55" s="3" t="n"/>
      <c r="K55" s="3">
        <f>IF(COUNT(G55:J55)=0,"",G55+H55-I55-J55)</f>
        <v/>
      </c>
      <c r="Q55" s="4" t="n"/>
    </row>
    <row r="56">
      <c r="A56" s="2" t="n"/>
      <c r="G56" s="3" t="n"/>
      <c r="H56" s="3" t="n"/>
      <c r="I56" s="3" t="n"/>
      <c r="J56" s="3" t="n"/>
      <c r="K56" s="3">
        <f>IF(COUNT(G56:J56)=0,"",G56+H56-I56-J56)</f>
        <v/>
      </c>
      <c r="Q56" s="4" t="n"/>
    </row>
    <row r="57">
      <c r="A57" s="2" t="n"/>
      <c r="G57" s="3" t="n"/>
      <c r="H57" s="3" t="n"/>
      <c r="I57" s="3" t="n"/>
      <c r="J57" s="3" t="n"/>
      <c r="K57" s="3">
        <f>IF(COUNT(G57:J57)=0,"",G57+H57-I57-J57)</f>
        <v/>
      </c>
      <c r="Q57" s="4" t="n"/>
    </row>
    <row r="58">
      <c r="A58" s="2" t="n"/>
      <c r="G58" s="3" t="n"/>
      <c r="H58" s="3" t="n"/>
      <c r="I58" s="3" t="n"/>
      <c r="J58" s="3" t="n"/>
      <c r="K58" s="3">
        <f>IF(COUNT(G58:J58)=0,"",G58+H58-I58-J58)</f>
        <v/>
      </c>
      <c r="Q58" s="4" t="n"/>
    </row>
    <row r="59">
      <c r="A59" s="2" t="n"/>
      <c r="G59" s="3" t="n"/>
      <c r="H59" s="3" t="n"/>
      <c r="I59" s="3" t="n"/>
      <c r="J59" s="3" t="n"/>
      <c r="K59" s="3">
        <f>IF(COUNT(G59:J59)=0,"",G59+H59-I59-J59)</f>
        <v/>
      </c>
      <c r="Q59" s="4" t="n"/>
    </row>
    <row r="60">
      <c r="A60" s="2" t="n"/>
      <c r="G60" s="3" t="n"/>
      <c r="H60" s="3" t="n"/>
      <c r="I60" s="3" t="n"/>
      <c r="J60" s="3" t="n"/>
      <c r="K60" s="3">
        <f>IF(COUNT(G60:J60)=0,"",G60+H60-I60-J60)</f>
        <v/>
      </c>
      <c r="Q60" s="4" t="n"/>
    </row>
    <row r="61">
      <c r="A61" s="2" t="n"/>
      <c r="G61" s="3" t="n"/>
      <c r="H61" s="3" t="n"/>
      <c r="I61" s="3" t="n"/>
      <c r="J61" s="3" t="n"/>
      <c r="K61" s="3">
        <f>IF(COUNT(G61:J61)=0,"",G61+H61-I61-J61)</f>
        <v/>
      </c>
      <c r="Q61" s="4" t="n"/>
    </row>
    <row r="62">
      <c r="A62" s="2" t="n"/>
      <c r="G62" s="3" t="n"/>
      <c r="H62" s="3" t="n"/>
      <c r="I62" s="3" t="n"/>
      <c r="J62" s="3" t="n"/>
      <c r="K62" s="3">
        <f>IF(COUNT(G62:J62)=0,"",G62+H62-I62-J62)</f>
        <v/>
      </c>
      <c r="Q62" s="4" t="n"/>
    </row>
    <row r="63">
      <c r="A63" s="2" t="n"/>
      <c r="G63" s="3" t="n"/>
      <c r="H63" s="3" t="n"/>
      <c r="I63" s="3" t="n"/>
      <c r="J63" s="3" t="n"/>
      <c r="K63" s="3">
        <f>IF(COUNT(G63:J63)=0,"",G63+H63-I63-J63)</f>
        <v/>
      </c>
      <c r="Q63" s="4" t="n"/>
    </row>
    <row r="64">
      <c r="A64" s="2" t="n"/>
      <c r="G64" s="3" t="n"/>
      <c r="H64" s="3" t="n"/>
      <c r="I64" s="3" t="n"/>
      <c r="J64" s="3" t="n"/>
      <c r="K64" s="3">
        <f>IF(COUNT(G64:J64)=0,"",G64+H64-I64-J64)</f>
        <v/>
      </c>
      <c r="Q64" s="4" t="n"/>
    </row>
    <row r="65">
      <c r="A65" s="2" t="n"/>
      <c r="G65" s="3" t="n"/>
      <c r="H65" s="3" t="n"/>
      <c r="I65" s="3" t="n"/>
      <c r="J65" s="3" t="n"/>
      <c r="K65" s="3">
        <f>IF(COUNT(G65:J65)=0,"",G65+H65-I65-J65)</f>
        <v/>
      </c>
      <c r="Q65" s="4" t="n"/>
    </row>
    <row r="66">
      <c r="A66" s="2" t="n"/>
      <c r="G66" s="3" t="n"/>
      <c r="H66" s="3" t="n"/>
      <c r="I66" s="3" t="n"/>
      <c r="J66" s="3" t="n"/>
      <c r="K66" s="3">
        <f>IF(COUNT(G66:J66)=0,"",G66+H66-I66-J66)</f>
        <v/>
      </c>
      <c r="Q66" s="4" t="n"/>
    </row>
    <row r="67">
      <c r="A67" s="2" t="n"/>
      <c r="G67" s="3" t="n"/>
      <c r="H67" s="3" t="n"/>
      <c r="I67" s="3" t="n"/>
      <c r="J67" s="3" t="n"/>
      <c r="K67" s="3">
        <f>IF(COUNT(G67:J67)=0,"",G67+H67-I67-J67)</f>
        <v/>
      </c>
      <c r="Q67" s="4" t="n"/>
    </row>
    <row r="68">
      <c r="A68" s="2" t="n"/>
      <c r="G68" s="3" t="n"/>
      <c r="H68" s="3" t="n"/>
      <c r="I68" s="3" t="n"/>
      <c r="J68" s="3" t="n"/>
      <c r="K68" s="3">
        <f>IF(COUNT(G68:J68)=0,"",G68+H68-I68-J68)</f>
        <v/>
      </c>
      <c r="Q68" s="4" t="n"/>
    </row>
    <row r="69">
      <c r="A69" s="2" t="n"/>
      <c r="G69" s="3" t="n"/>
      <c r="H69" s="3" t="n"/>
      <c r="I69" s="3" t="n"/>
      <c r="J69" s="3" t="n"/>
      <c r="K69" s="3">
        <f>IF(COUNT(G69:J69)=0,"",G69+H69-I69-J69)</f>
        <v/>
      </c>
      <c r="Q69" s="4" t="n"/>
    </row>
    <row r="70">
      <c r="A70" s="2" t="n"/>
      <c r="G70" s="3" t="n"/>
      <c r="H70" s="3" t="n"/>
      <c r="I70" s="3" t="n"/>
      <c r="J70" s="3" t="n"/>
      <c r="K70" s="3">
        <f>IF(COUNT(G70:J70)=0,"",G70+H70-I70-J70)</f>
        <v/>
      </c>
      <c r="Q70" s="4" t="n"/>
    </row>
    <row r="71">
      <c r="A71" s="2" t="n"/>
      <c r="G71" s="3" t="n"/>
      <c r="H71" s="3" t="n"/>
      <c r="I71" s="3" t="n"/>
      <c r="J71" s="3" t="n"/>
      <c r="K71" s="3">
        <f>IF(COUNT(G71:J71)=0,"",G71+H71-I71-J71)</f>
        <v/>
      </c>
      <c r="Q71" s="4" t="n"/>
    </row>
    <row r="72">
      <c r="A72" s="2" t="n"/>
      <c r="G72" s="3" t="n"/>
      <c r="H72" s="3" t="n"/>
      <c r="I72" s="3" t="n"/>
      <c r="J72" s="3" t="n"/>
      <c r="K72" s="3">
        <f>IF(COUNT(G72:J72)=0,"",G72+H72-I72-J72)</f>
        <v/>
      </c>
      <c r="Q72" s="4" t="n"/>
    </row>
    <row r="73">
      <c r="A73" s="2" t="n"/>
      <c r="G73" s="3" t="n"/>
      <c r="H73" s="3" t="n"/>
      <c r="I73" s="3" t="n"/>
      <c r="J73" s="3" t="n"/>
      <c r="K73" s="3">
        <f>IF(COUNT(G73:J73)=0,"",G73+H73-I73-J73)</f>
        <v/>
      </c>
      <c r="Q73" s="4" t="n"/>
    </row>
    <row r="74">
      <c r="A74" s="2" t="n"/>
      <c r="G74" s="3" t="n"/>
      <c r="H74" s="3" t="n"/>
      <c r="I74" s="3" t="n"/>
      <c r="J74" s="3" t="n"/>
      <c r="K74" s="3">
        <f>IF(COUNT(G74:J74)=0,"",G74+H74-I74-J74)</f>
        <v/>
      </c>
      <c r="Q74" s="4" t="n"/>
    </row>
    <row r="75">
      <c r="A75" s="2" t="n"/>
      <c r="G75" s="3" t="n"/>
      <c r="H75" s="3" t="n"/>
      <c r="I75" s="3" t="n"/>
      <c r="J75" s="3" t="n"/>
      <c r="K75" s="3">
        <f>IF(COUNT(G75:J75)=0,"",G75+H75-I75-J75)</f>
        <v/>
      </c>
      <c r="Q75" s="4" t="n"/>
    </row>
    <row r="76">
      <c r="A76" s="2" t="n"/>
      <c r="G76" s="3" t="n"/>
      <c r="H76" s="3" t="n"/>
      <c r="I76" s="3" t="n"/>
      <c r="J76" s="3" t="n"/>
      <c r="K76" s="3">
        <f>IF(COUNT(G76:J76)=0,"",G76+H76-I76-J76)</f>
        <v/>
      </c>
      <c r="Q76" s="4" t="n"/>
    </row>
    <row r="77">
      <c r="A77" s="2" t="n"/>
      <c r="G77" s="3" t="n"/>
      <c r="H77" s="3" t="n"/>
      <c r="I77" s="3" t="n"/>
      <c r="J77" s="3" t="n"/>
      <c r="K77" s="3">
        <f>IF(COUNT(G77:J77)=0,"",G77+H77-I77-J77)</f>
        <v/>
      </c>
      <c r="Q77" s="4" t="n"/>
    </row>
    <row r="78">
      <c r="A78" s="2" t="n"/>
      <c r="G78" s="3" t="n"/>
      <c r="H78" s="3" t="n"/>
      <c r="I78" s="3" t="n"/>
      <c r="J78" s="3" t="n"/>
      <c r="K78" s="3">
        <f>IF(COUNT(G78:J78)=0,"",G78+H78-I78-J78)</f>
        <v/>
      </c>
      <c r="Q78" s="4" t="n"/>
    </row>
    <row r="79">
      <c r="A79" s="2" t="n"/>
      <c r="G79" s="3" t="n"/>
      <c r="H79" s="3" t="n"/>
      <c r="I79" s="3" t="n"/>
      <c r="J79" s="3" t="n"/>
      <c r="K79" s="3">
        <f>IF(COUNT(G79:J79)=0,"",G79+H79-I79-J79)</f>
        <v/>
      </c>
      <c r="Q79" s="4" t="n"/>
    </row>
    <row r="80">
      <c r="A80" s="2" t="n"/>
      <c r="G80" s="3" t="n"/>
      <c r="H80" s="3" t="n"/>
      <c r="I80" s="3" t="n"/>
      <c r="J80" s="3" t="n"/>
      <c r="K80" s="3">
        <f>IF(COUNT(G80:J80)=0,"",G80+H80-I80-J80)</f>
        <v/>
      </c>
      <c r="Q80" s="4" t="n"/>
    </row>
    <row r="81">
      <c r="A81" s="2" t="n"/>
      <c r="G81" s="3" t="n"/>
      <c r="H81" s="3" t="n"/>
      <c r="I81" s="3" t="n"/>
      <c r="J81" s="3" t="n"/>
      <c r="K81" s="3">
        <f>IF(COUNT(G81:J81)=0,"",G81+H81-I81-J81)</f>
        <v/>
      </c>
      <c r="Q81" s="4" t="n"/>
    </row>
    <row r="82">
      <c r="A82" s="2" t="n"/>
      <c r="G82" s="3" t="n"/>
      <c r="H82" s="3" t="n"/>
      <c r="I82" s="3" t="n"/>
      <c r="J82" s="3" t="n"/>
      <c r="K82" s="3">
        <f>IF(COUNT(G82:J82)=0,"",G82+H82-I82-J82)</f>
        <v/>
      </c>
      <c r="Q82" s="4" t="n"/>
    </row>
    <row r="83">
      <c r="A83" s="2" t="n"/>
      <c r="G83" s="3" t="n"/>
      <c r="H83" s="3" t="n"/>
      <c r="I83" s="3" t="n"/>
      <c r="J83" s="3" t="n"/>
      <c r="K83" s="3">
        <f>IF(COUNT(G83:J83)=0,"",G83+H83-I83-J83)</f>
        <v/>
      </c>
      <c r="Q83" s="4" t="n"/>
    </row>
    <row r="84">
      <c r="A84" s="2" t="n"/>
      <c r="G84" s="3" t="n"/>
      <c r="H84" s="3" t="n"/>
      <c r="I84" s="3" t="n"/>
      <c r="J84" s="3" t="n"/>
      <c r="K84" s="3">
        <f>IF(COUNT(G84:J84)=0,"",G84+H84-I84-J84)</f>
        <v/>
      </c>
      <c r="Q84" s="4" t="n"/>
    </row>
    <row r="85">
      <c r="A85" s="2" t="n"/>
      <c r="G85" s="3" t="n"/>
      <c r="H85" s="3" t="n"/>
      <c r="I85" s="3" t="n"/>
      <c r="J85" s="3" t="n"/>
      <c r="K85" s="3">
        <f>IF(COUNT(G85:J85)=0,"",G85+H85-I85-J85)</f>
        <v/>
      </c>
      <c r="Q85" s="4" t="n"/>
    </row>
    <row r="86">
      <c r="A86" s="2" t="n"/>
      <c r="G86" s="3" t="n"/>
      <c r="H86" s="3" t="n"/>
      <c r="I86" s="3" t="n"/>
      <c r="J86" s="3" t="n"/>
      <c r="K86" s="3">
        <f>IF(COUNT(G86:J86)=0,"",G86+H86-I86-J86)</f>
        <v/>
      </c>
      <c r="Q86" s="4" t="n"/>
    </row>
    <row r="87">
      <c r="A87" s="2" t="n"/>
      <c r="G87" s="3" t="n"/>
      <c r="H87" s="3" t="n"/>
      <c r="I87" s="3" t="n"/>
      <c r="J87" s="3" t="n"/>
      <c r="K87" s="3">
        <f>IF(COUNT(G87:J87)=0,"",G87+H87-I87-J87)</f>
        <v/>
      </c>
      <c r="Q87" s="4" t="n"/>
    </row>
    <row r="88">
      <c r="A88" s="2" t="n"/>
      <c r="G88" s="3" t="n"/>
      <c r="H88" s="3" t="n"/>
      <c r="I88" s="3" t="n"/>
      <c r="J88" s="3" t="n"/>
      <c r="K88" s="3">
        <f>IF(COUNT(G88:J88)=0,"",G88+H88-I88-J88)</f>
        <v/>
      </c>
      <c r="Q88" s="4" t="n"/>
    </row>
    <row r="89">
      <c r="A89" s="2" t="n"/>
      <c r="G89" s="3" t="n"/>
      <c r="H89" s="3" t="n"/>
      <c r="I89" s="3" t="n"/>
      <c r="J89" s="3" t="n"/>
      <c r="K89" s="3">
        <f>IF(COUNT(G89:J89)=0,"",G89+H89-I89-J89)</f>
        <v/>
      </c>
      <c r="Q89" s="4" t="n"/>
    </row>
    <row r="90">
      <c r="A90" s="2" t="n"/>
      <c r="G90" s="3" t="n"/>
      <c r="H90" s="3" t="n"/>
      <c r="I90" s="3" t="n"/>
      <c r="J90" s="3" t="n"/>
      <c r="K90" s="3">
        <f>IF(COUNT(G90:J90)=0,"",G90+H90-I90-J90)</f>
        <v/>
      </c>
      <c r="Q90" s="4" t="n"/>
    </row>
    <row r="91">
      <c r="A91" s="2" t="n"/>
      <c r="G91" s="3" t="n"/>
      <c r="H91" s="3" t="n"/>
      <c r="I91" s="3" t="n"/>
      <c r="J91" s="3" t="n"/>
      <c r="K91" s="3">
        <f>IF(COUNT(G91:J91)=0,"",G91+H91-I91-J91)</f>
        <v/>
      </c>
      <c r="Q91" s="4" t="n"/>
    </row>
    <row r="92">
      <c r="A92" s="2" t="n"/>
      <c r="G92" s="3" t="n"/>
      <c r="H92" s="3" t="n"/>
      <c r="I92" s="3" t="n"/>
      <c r="J92" s="3" t="n"/>
      <c r="K92" s="3">
        <f>IF(COUNT(G92:J92)=0,"",G92+H92-I92-J92)</f>
        <v/>
      </c>
      <c r="Q92" s="4" t="n"/>
    </row>
    <row r="93">
      <c r="A93" s="2" t="n"/>
      <c r="G93" s="3" t="n"/>
      <c r="H93" s="3" t="n"/>
      <c r="I93" s="3" t="n"/>
      <c r="J93" s="3" t="n"/>
      <c r="K93" s="3">
        <f>IF(COUNT(G93:J93)=0,"",G93+H93-I93-J93)</f>
        <v/>
      </c>
      <c r="Q93" s="4" t="n"/>
    </row>
    <row r="94">
      <c r="A94" s="2" t="n"/>
      <c r="G94" s="3" t="n"/>
      <c r="H94" s="3" t="n"/>
      <c r="I94" s="3" t="n"/>
      <c r="J94" s="3" t="n"/>
      <c r="K94" s="3">
        <f>IF(COUNT(G94:J94)=0,"",G94+H94-I94-J94)</f>
        <v/>
      </c>
      <c r="Q94" s="4" t="n"/>
    </row>
    <row r="95">
      <c r="A95" s="2" t="n"/>
      <c r="G95" s="3" t="n"/>
      <c r="H95" s="3" t="n"/>
      <c r="I95" s="3" t="n"/>
      <c r="J95" s="3" t="n"/>
      <c r="K95" s="3">
        <f>IF(COUNT(G95:J95)=0,"",G95+H95-I95-J95)</f>
        <v/>
      </c>
      <c r="Q95" s="4" t="n"/>
    </row>
    <row r="96">
      <c r="A96" s="2" t="n"/>
      <c r="G96" s="3" t="n"/>
      <c r="H96" s="3" t="n"/>
      <c r="I96" s="3" t="n"/>
      <c r="J96" s="3" t="n"/>
      <c r="K96" s="3">
        <f>IF(COUNT(G96:J96)=0,"",G96+H96-I96-J96)</f>
        <v/>
      </c>
      <c r="Q96" s="4" t="n"/>
    </row>
    <row r="97">
      <c r="A97" s="2" t="n"/>
      <c r="G97" s="3" t="n"/>
      <c r="H97" s="3" t="n"/>
      <c r="I97" s="3" t="n"/>
      <c r="J97" s="3" t="n"/>
      <c r="K97" s="3">
        <f>IF(COUNT(G97:J97)=0,"",G97+H97-I97-J97)</f>
        <v/>
      </c>
      <c r="Q97" s="4" t="n"/>
    </row>
    <row r="98">
      <c r="A98" s="2" t="n"/>
      <c r="G98" s="3" t="n"/>
      <c r="H98" s="3" t="n"/>
      <c r="I98" s="3" t="n"/>
      <c r="J98" s="3" t="n"/>
      <c r="K98" s="3">
        <f>IF(COUNT(G98:J98)=0,"",G98+H98-I98-J98)</f>
        <v/>
      </c>
      <c r="Q98" s="4" t="n"/>
    </row>
    <row r="99">
      <c r="A99" s="2" t="n"/>
      <c r="G99" s="3" t="n"/>
      <c r="H99" s="3" t="n"/>
      <c r="I99" s="3" t="n"/>
      <c r="J99" s="3" t="n"/>
      <c r="K99" s="3">
        <f>IF(COUNT(G99:J99)=0,"",G99+H99-I99-J99)</f>
        <v/>
      </c>
      <c r="Q99" s="4" t="n"/>
    </row>
    <row r="100">
      <c r="A100" s="2" t="n"/>
      <c r="G100" s="3" t="n"/>
      <c r="H100" s="3" t="n"/>
      <c r="I100" s="3" t="n"/>
      <c r="J100" s="3" t="n"/>
      <c r="K100" s="3">
        <f>IF(COUNT(G100:J100)=0,"",G100+H100-I100-J100)</f>
        <v/>
      </c>
      <c r="Q100" s="4" t="n"/>
    </row>
    <row r="101">
      <c r="A101" s="2" t="n"/>
      <c r="G101" s="3" t="n"/>
      <c r="H101" s="3" t="n"/>
      <c r="I101" s="3" t="n"/>
      <c r="J101" s="3" t="n"/>
      <c r="K101" s="3">
        <f>IF(COUNT(G101:J101)=0,"",G101+H101-I101-J101)</f>
        <v/>
      </c>
      <c r="Q101" s="4" t="n"/>
    </row>
    <row r="102">
      <c r="A102" s="2" t="n"/>
      <c r="G102" s="3" t="n"/>
      <c r="H102" s="3" t="n"/>
      <c r="I102" s="3" t="n"/>
      <c r="J102" s="3" t="n"/>
      <c r="K102" s="3">
        <f>IF(COUNT(G102:J102)=0,"",G102+H102-I102-J102)</f>
        <v/>
      </c>
      <c r="Q102" s="4" t="n"/>
    </row>
    <row r="103">
      <c r="A103" s="2" t="n"/>
      <c r="G103" s="3" t="n"/>
      <c r="H103" s="3" t="n"/>
      <c r="I103" s="3" t="n"/>
      <c r="J103" s="3" t="n"/>
      <c r="K103" s="3">
        <f>IF(COUNT(G103:J103)=0,"",G103+H103-I103-J103)</f>
        <v/>
      </c>
      <c r="Q103" s="4" t="n"/>
    </row>
    <row r="104">
      <c r="A104" s="2" t="n"/>
      <c r="G104" s="3" t="n"/>
      <c r="H104" s="3" t="n"/>
      <c r="I104" s="3" t="n"/>
      <c r="J104" s="3" t="n"/>
      <c r="K104" s="3">
        <f>IF(COUNT(G104:J104)=0,"",G104+H104-I104-J104)</f>
        <v/>
      </c>
      <c r="Q104" s="4" t="n"/>
    </row>
    <row r="105">
      <c r="A105" s="2" t="n"/>
      <c r="G105" s="3" t="n"/>
      <c r="H105" s="3" t="n"/>
      <c r="I105" s="3" t="n"/>
      <c r="J105" s="3" t="n"/>
      <c r="K105" s="3">
        <f>IF(COUNT(G105:J105)=0,"",G105+H105-I105-J105)</f>
        <v/>
      </c>
      <c r="Q105" s="4" t="n"/>
    </row>
    <row r="106">
      <c r="A106" s="2" t="n"/>
      <c r="G106" s="3" t="n"/>
      <c r="H106" s="3" t="n"/>
      <c r="I106" s="3" t="n"/>
      <c r="J106" s="3" t="n"/>
      <c r="K106" s="3">
        <f>IF(COUNT(G106:J106)=0,"",G106+H106-I106-J106)</f>
        <v/>
      </c>
      <c r="Q106" s="4" t="n"/>
    </row>
    <row r="107">
      <c r="A107" s="2" t="n"/>
      <c r="G107" s="3" t="n"/>
      <c r="H107" s="3" t="n"/>
      <c r="I107" s="3" t="n"/>
      <c r="J107" s="3" t="n"/>
      <c r="K107" s="3">
        <f>IF(COUNT(G107:J107)=0,"",G107+H107-I107-J107)</f>
        <v/>
      </c>
      <c r="Q107" s="4" t="n"/>
    </row>
    <row r="108">
      <c r="A108" s="2" t="n"/>
      <c r="G108" s="3" t="n"/>
      <c r="H108" s="3" t="n"/>
      <c r="I108" s="3" t="n"/>
      <c r="J108" s="3" t="n"/>
      <c r="K108" s="3">
        <f>IF(COUNT(G108:J108)=0,"",G108+H108-I108-J108)</f>
        <v/>
      </c>
      <c r="Q108" s="4" t="n"/>
    </row>
    <row r="109">
      <c r="A109" s="2" t="n"/>
      <c r="G109" s="3" t="n"/>
      <c r="H109" s="3" t="n"/>
      <c r="I109" s="3" t="n"/>
      <c r="J109" s="3" t="n"/>
      <c r="K109" s="3">
        <f>IF(COUNT(G109:J109)=0,"",G109+H109-I109-J109)</f>
        <v/>
      </c>
      <c r="Q109" s="4" t="n"/>
    </row>
    <row r="110">
      <c r="A110" s="2" t="n"/>
      <c r="G110" s="3" t="n"/>
      <c r="H110" s="3" t="n"/>
      <c r="I110" s="3" t="n"/>
      <c r="J110" s="3" t="n"/>
      <c r="K110" s="3">
        <f>IF(COUNT(G110:J110)=0,"",G110+H110-I110-J110)</f>
        <v/>
      </c>
      <c r="Q110" s="4" t="n"/>
    </row>
    <row r="111">
      <c r="A111" s="2" t="n"/>
      <c r="G111" s="3" t="n"/>
      <c r="H111" s="3" t="n"/>
      <c r="I111" s="3" t="n"/>
      <c r="J111" s="3" t="n"/>
      <c r="K111" s="3">
        <f>IF(COUNT(G111:J111)=0,"",G111+H111-I111-J111)</f>
        <v/>
      </c>
      <c r="Q111" s="4" t="n"/>
    </row>
    <row r="112">
      <c r="A112" s="2" t="n"/>
      <c r="G112" s="3" t="n"/>
      <c r="H112" s="3" t="n"/>
      <c r="I112" s="3" t="n"/>
      <c r="J112" s="3" t="n"/>
      <c r="K112" s="3">
        <f>IF(COUNT(G112:J112)=0,"",G112+H112-I112-J112)</f>
        <v/>
      </c>
      <c r="Q112" s="4" t="n"/>
    </row>
    <row r="113">
      <c r="A113" s="2" t="n"/>
      <c r="G113" s="3" t="n"/>
      <c r="H113" s="3" t="n"/>
      <c r="I113" s="3" t="n"/>
      <c r="J113" s="3" t="n"/>
      <c r="K113" s="3">
        <f>IF(COUNT(G113:J113)=0,"",G113+H113-I113-J113)</f>
        <v/>
      </c>
      <c r="Q113" s="4" t="n"/>
    </row>
    <row r="114">
      <c r="A114" s="2" t="n"/>
      <c r="G114" s="3" t="n"/>
      <c r="H114" s="3" t="n"/>
      <c r="I114" s="3" t="n"/>
      <c r="J114" s="3" t="n"/>
      <c r="K114" s="3">
        <f>IF(COUNT(G114:J114)=0,"",G114+H114-I114-J114)</f>
        <v/>
      </c>
      <c r="Q114" s="4" t="n"/>
    </row>
    <row r="115">
      <c r="A115" s="2" t="n"/>
      <c r="G115" s="3" t="n"/>
      <c r="H115" s="3" t="n"/>
      <c r="I115" s="3" t="n"/>
      <c r="J115" s="3" t="n"/>
      <c r="K115" s="3">
        <f>IF(COUNT(G115:J115)=0,"",G115+H115-I115-J115)</f>
        <v/>
      </c>
      <c r="Q115" s="4" t="n"/>
    </row>
    <row r="116">
      <c r="A116" s="2" t="n"/>
      <c r="G116" s="3" t="n"/>
      <c r="H116" s="3" t="n"/>
      <c r="I116" s="3" t="n"/>
      <c r="J116" s="3" t="n"/>
      <c r="K116" s="3">
        <f>IF(COUNT(G116:J116)=0,"",G116+H116-I116-J116)</f>
        <v/>
      </c>
      <c r="Q116" s="4" t="n"/>
    </row>
    <row r="117">
      <c r="A117" s="2" t="n"/>
      <c r="G117" s="3" t="n"/>
      <c r="H117" s="3" t="n"/>
      <c r="I117" s="3" t="n"/>
      <c r="J117" s="3" t="n"/>
      <c r="K117" s="3">
        <f>IF(COUNT(G117:J117)=0,"",G117+H117-I117-J117)</f>
        <v/>
      </c>
      <c r="Q117" s="4" t="n"/>
    </row>
    <row r="118">
      <c r="A118" s="2" t="n"/>
      <c r="G118" s="3" t="n"/>
      <c r="H118" s="3" t="n"/>
      <c r="I118" s="3" t="n"/>
      <c r="J118" s="3" t="n"/>
      <c r="K118" s="3">
        <f>IF(COUNT(G118:J118)=0,"",G118+H118-I118-J118)</f>
        <v/>
      </c>
      <c r="Q118" s="4" t="n"/>
    </row>
    <row r="119">
      <c r="A119" s="2" t="n"/>
      <c r="G119" s="3" t="n"/>
      <c r="H119" s="3" t="n"/>
      <c r="I119" s="3" t="n"/>
      <c r="J119" s="3" t="n"/>
      <c r="K119" s="3">
        <f>IF(COUNT(G119:J119)=0,"",G119+H119-I119-J119)</f>
        <v/>
      </c>
      <c r="Q119" s="4" t="n"/>
    </row>
    <row r="120">
      <c r="A120" s="2" t="n"/>
      <c r="G120" s="3" t="n"/>
      <c r="H120" s="3" t="n"/>
      <c r="I120" s="3" t="n"/>
      <c r="J120" s="3" t="n"/>
      <c r="K120" s="3">
        <f>IF(COUNT(G120:J120)=0,"",G120+H120-I120-J120)</f>
        <v/>
      </c>
      <c r="Q120" s="4" t="n"/>
    </row>
    <row r="121">
      <c r="A121" s="2" t="n"/>
      <c r="G121" s="3" t="n"/>
      <c r="H121" s="3" t="n"/>
      <c r="I121" s="3" t="n"/>
      <c r="J121" s="3" t="n"/>
      <c r="K121" s="3">
        <f>IF(COUNT(G121:J121)=0,"",G121+H121-I121-J121)</f>
        <v/>
      </c>
      <c r="Q121" s="4" t="n"/>
    </row>
    <row r="122">
      <c r="A122" s="2" t="n"/>
      <c r="G122" s="3" t="n"/>
      <c r="H122" s="3" t="n"/>
      <c r="I122" s="3" t="n"/>
      <c r="J122" s="3" t="n"/>
      <c r="K122" s="3">
        <f>IF(COUNT(G122:J122)=0,"",G122+H122-I122-J122)</f>
        <v/>
      </c>
      <c r="Q122" s="4" t="n"/>
    </row>
    <row r="123">
      <c r="A123" s="2" t="n"/>
      <c r="G123" s="3" t="n"/>
      <c r="H123" s="3" t="n"/>
      <c r="I123" s="3" t="n"/>
      <c r="J123" s="3" t="n"/>
      <c r="K123" s="3">
        <f>IF(COUNT(G123:J123)=0,"",G123+H123-I123-J123)</f>
        <v/>
      </c>
      <c r="Q123" s="4" t="n"/>
    </row>
    <row r="124">
      <c r="A124" s="2" t="n"/>
      <c r="G124" s="3" t="n"/>
      <c r="H124" s="3" t="n"/>
      <c r="I124" s="3" t="n"/>
      <c r="J124" s="3" t="n"/>
      <c r="K124" s="3">
        <f>IF(COUNT(G124:J124)=0,"",G124+H124-I124-J124)</f>
        <v/>
      </c>
      <c r="Q124" s="4" t="n"/>
    </row>
    <row r="125">
      <c r="A125" s="2" t="n"/>
      <c r="G125" s="3" t="n"/>
      <c r="H125" s="3" t="n"/>
      <c r="I125" s="3" t="n"/>
      <c r="J125" s="3" t="n"/>
      <c r="K125" s="3">
        <f>IF(COUNT(G125:J125)=0,"",G125+H125-I125-J125)</f>
        <v/>
      </c>
      <c r="Q125" s="4" t="n"/>
    </row>
    <row r="126">
      <c r="A126" s="2" t="n"/>
      <c r="G126" s="3" t="n"/>
      <c r="H126" s="3" t="n"/>
      <c r="I126" s="3" t="n"/>
      <c r="J126" s="3" t="n"/>
      <c r="K126" s="3">
        <f>IF(COUNT(G126:J126)=0,"",G126+H126-I126-J126)</f>
        <v/>
      </c>
      <c r="Q126" s="4" t="n"/>
    </row>
    <row r="127">
      <c r="A127" s="2" t="n"/>
      <c r="G127" s="3" t="n"/>
      <c r="H127" s="3" t="n"/>
      <c r="I127" s="3" t="n"/>
      <c r="J127" s="3" t="n"/>
      <c r="K127" s="3">
        <f>IF(COUNT(G127:J127)=0,"",G127+H127-I127-J127)</f>
        <v/>
      </c>
      <c r="Q127" s="4" t="n"/>
    </row>
    <row r="128">
      <c r="A128" s="2" t="n"/>
      <c r="G128" s="3" t="n"/>
      <c r="H128" s="3" t="n"/>
      <c r="I128" s="3" t="n"/>
      <c r="J128" s="3" t="n"/>
      <c r="K128" s="3">
        <f>IF(COUNT(G128:J128)=0,"",G128+H128-I128-J128)</f>
        <v/>
      </c>
      <c r="Q128" s="4" t="n"/>
    </row>
    <row r="129">
      <c r="A129" s="2" t="n"/>
      <c r="G129" s="3" t="n"/>
      <c r="H129" s="3" t="n"/>
      <c r="I129" s="3" t="n"/>
      <c r="J129" s="3" t="n"/>
      <c r="K129" s="3">
        <f>IF(COUNT(G129:J129)=0,"",G129+H129-I129-J129)</f>
        <v/>
      </c>
      <c r="Q129" s="4" t="n"/>
    </row>
    <row r="130">
      <c r="A130" s="2" t="n"/>
      <c r="G130" s="3" t="n"/>
      <c r="H130" s="3" t="n"/>
      <c r="I130" s="3" t="n"/>
      <c r="J130" s="3" t="n"/>
      <c r="K130" s="3">
        <f>IF(COUNT(G130:J130)=0,"",G130+H130-I130-J130)</f>
        <v/>
      </c>
      <c r="Q130" s="4" t="n"/>
    </row>
    <row r="131">
      <c r="A131" s="2" t="n"/>
      <c r="G131" s="3" t="n"/>
      <c r="H131" s="3" t="n"/>
      <c r="I131" s="3" t="n"/>
      <c r="J131" s="3" t="n"/>
      <c r="K131" s="3">
        <f>IF(COUNT(G131:J131)=0,"",G131+H131-I131-J131)</f>
        <v/>
      </c>
      <c r="Q131" s="4" t="n"/>
    </row>
    <row r="132">
      <c r="A132" s="2" t="n"/>
      <c r="G132" s="3" t="n"/>
      <c r="H132" s="3" t="n"/>
      <c r="I132" s="3" t="n"/>
      <c r="J132" s="3" t="n"/>
      <c r="K132" s="3">
        <f>IF(COUNT(G132:J132)=0,"",G132+H132-I132-J132)</f>
        <v/>
      </c>
      <c r="Q132" s="4" t="n"/>
    </row>
    <row r="133">
      <c r="A133" s="2" t="n"/>
      <c r="G133" s="3" t="n"/>
      <c r="H133" s="3" t="n"/>
      <c r="I133" s="3" t="n"/>
      <c r="J133" s="3" t="n"/>
      <c r="K133" s="3">
        <f>IF(COUNT(G133:J133)=0,"",G133+H133-I133-J133)</f>
        <v/>
      </c>
      <c r="Q133" s="4" t="n"/>
    </row>
    <row r="134">
      <c r="A134" s="2" t="n"/>
      <c r="G134" s="3" t="n"/>
      <c r="H134" s="3" t="n"/>
      <c r="I134" s="3" t="n"/>
      <c r="J134" s="3" t="n"/>
      <c r="K134" s="3">
        <f>IF(COUNT(G134:J134)=0,"",G134+H134-I134-J134)</f>
        <v/>
      </c>
      <c r="Q134" s="4" t="n"/>
    </row>
    <row r="135">
      <c r="A135" s="2" t="n"/>
      <c r="G135" s="3" t="n"/>
      <c r="H135" s="3" t="n"/>
      <c r="I135" s="3" t="n"/>
      <c r="J135" s="3" t="n"/>
      <c r="K135" s="3">
        <f>IF(COUNT(G135:J135)=0,"",G135+H135-I135-J135)</f>
        <v/>
      </c>
      <c r="Q135" s="4" t="n"/>
    </row>
    <row r="136">
      <c r="A136" s="2" t="n"/>
      <c r="G136" s="3" t="n"/>
      <c r="H136" s="3" t="n"/>
      <c r="I136" s="3" t="n"/>
      <c r="J136" s="3" t="n"/>
      <c r="K136" s="3">
        <f>IF(COUNT(G136:J136)=0,"",G136+H136-I136-J136)</f>
        <v/>
      </c>
      <c r="Q136" s="4" t="n"/>
    </row>
    <row r="137">
      <c r="A137" s="2" t="n"/>
      <c r="G137" s="3" t="n"/>
      <c r="H137" s="3" t="n"/>
      <c r="I137" s="3" t="n"/>
      <c r="J137" s="3" t="n"/>
      <c r="K137" s="3">
        <f>IF(COUNT(G137:J137)=0,"",G137+H137-I137-J137)</f>
        <v/>
      </c>
      <c r="Q137" s="4" t="n"/>
    </row>
    <row r="138">
      <c r="A138" s="2" t="n"/>
      <c r="G138" s="3" t="n"/>
      <c r="H138" s="3" t="n"/>
      <c r="I138" s="3" t="n"/>
      <c r="J138" s="3" t="n"/>
      <c r="K138" s="3">
        <f>IF(COUNT(G138:J138)=0,"",G138+H138-I138-J138)</f>
        <v/>
      </c>
      <c r="Q138" s="4" t="n"/>
    </row>
    <row r="139">
      <c r="A139" s="2" t="n"/>
      <c r="G139" s="3" t="n"/>
      <c r="H139" s="3" t="n"/>
      <c r="I139" s="3" t="n"/>
      <c r="J139" s="3" t="n"/>
      <c r="K139" s="3">
        <f>IF(COUNT(G139:J139)=0,"",G139+H139-I139-J139)</f>
        <v/>
      </c>
      <c r="Q139" s="4" t="n"/>
    </row>
    <row r="140">
      <c r="A140" s="2" t="n"/>
      <c r="G140" s="3" t="n"/>
      <c r="H140" s="3" t="n"/>
      <c r="I140" s="3" t="n"/>
      <c r="J140" s="3" t="n"/>
      <c r="K140" s="3">
        <f>IF(COUNT(G140:J140)=0,"",G140+H140-I140-J140)</f>
        <v/>
      </c>
      <c r="Q140" s="4" t="n"/>
    </row>
    <row r="141">
      <c r="A141" s="2" t="n"/>
      <c r="G141" s="3" t="n"/>
      <c r="H141" s="3" t="n"/>
      <c r="I141" s="3" t="n"/>
      <c r="J141" s="3" t="n"/>
      <c r="K141" s="3">
        <f>IF(COUNT(G141:J141)=0,"",G141+H141-I141-J141)</f>
        <v/>
      </c>
      <c r="Q141" s="4" t="n"/>
    </row>
    <row r="142">
      <c r="A142" s="2" t="n"/>
      <c r="G142" s="3" t="n"/>
      <c r="H142" s="3" t="n"/>
      <c r="I142" s="3" t="n"/>
      <c r="J142" s="3" t="n"/>
      <c r="K142" s="3">
        <f>IF(COUNT(G142:J142)=0,"",G142+H142-I142-J142)</f>
        <v/>
      </c>
      <c r="Q142" s="4" t="n"/>
    </row>
    <row r="143">
      <c r="A143" s="2" t="n"/>
      <c r="G143" s="3" t="n"/>
      <c r="H143" s="3" t="n"/>
      <c r="I143" s="3" t="n"/>
      <c r="J143" s="3" t="n"/>
      <c r="K143" s="3">
        <f>IF(COUNT(G143:J143)=0,"",G143+H143-I143-J143)</f>
        <v/>
      </c>
      <c r="Q143" s="4" t="n"/>
    </row>
    <row r="144">
      <c r="A144" s="2" t="n"/>
      <c r="G144" s="3" t="n"/>
      <c r="H144" s="3" t="n"/>
      <c r="I144" s="3" t="n"/>
      <c r="J144" s="3" t="n"/>
      <c r="K144" s="3">
        <f>IF(COUNT(G144:J144)=0,"",G144+H144-I144-J144)</f>
        <v/>
      </c>
      <c r="Q144" s="4" t="n"/>
    </row>
    <row r="145">
      <c r="A145" s="2" t="n"/>
      <c r="G145" s="3" t="n"/>
      <c r="H145" s="3" t="n"/>
      <c r="I145" s="3" t="n"/>
      <c r="J145" s="3" t="n"/>
      <c r="K145" s="3">
        <f>IF(COUNT(G145:J145)=0,"",G145+H145-I145-J145)</f>
        <v/>
      </c>
      <c r="Q145" s="4" t="n"/>
    </row>
    <row r="146">
      <c r="A146" s="2" t="n"/>
      <c r="G146" s="3" t="n"/>
      <c r="H146" s="3" t="n"/>
      <c r="I146" s="3" t="n"/>
      <c r="J146" s="3" t="n"/>
      <c r="K146" s="3">
        <f>IF(COUNT(G146:J146)=0,"",G146+H146-I146-J146)</f>
        <v/>
      </c>
      <c r="Q146" s="4" t="n"/>
    </row>
    <row r="147">
      <c r="A147" s="2" t="n"/>
      <c r="G147" s="3" t="n"/>
      <c r="H147" s="3" t="n"/>
      <c r="I147" s="3" t="n"/>
      <c r="J147" s="3" t="n"/>
      <c r="K147" s="3">
        <f>IF(COUNT(G147:J147)=0,"",G147+H147-I147-J147)</f>
        <v/>
      </c>
      <c r="Q147" s="4" t="n"/>
    </row>
    <row r="148">
      <c r="A148" s="2" t="n"/>
      <c r="G148" s="3" t="n"/>
      <c r="H148" s="3" t="n"/>
      <c r="I148" s="3" t="n"/>
      <c r="J148" s="3" t="n"/>
      <c r="K148" s="3">
        <f>IF(COUNT(G148:J148)=0,"",G148+H148-I148-J148)</f>
        <v/>
      </c>
      <c r="Q148" s="4" t="n"/>
    </row>
    <row r="149">
      <c r="A149" s="2" t="n"/>
      <c r="G149" s="3" t="n"/>
      <c r="H149" s="3" t="n"/>
      <c r="I149" s="3" t="n"/>
      <c r="J149" s="3" t="n"/>
      <c r="K149" s="3">
        <f>IF(COUNT(G149:J149)=0,"",G149+H149-I149-J149)</f>
        <v/>
      </c>
      <c r="Q149" s="4" t="n"/>
    </row>
    <row r="150">
      <c r="A150" s="2" t="n"/>
      <c r="G150" s="3" t="n"/>
      <c r="H150" s="3" t="n"/>
      <c r="I150" s="3" t="n"/>
      <c r="J150" s="3" t="n"/>
      <c r="K150" s="3">
        <f>IF(COUNT(G150:J150)=0,"",G150+H150-I150-J150)</f>
        <v/>
      </c>
      <c r="Q150" s="4" t="n"/>
    </row>
    <row r="151">
      <c r="A151" s="2" t="n"/>
      <c r="G151" s="3" t="n"/>
      <c r="H151" s="3" t="n"/>
      <c r="I151" s="3" t="n"/>
      <c r="J151" s="3" t="n"/>
      <c r="K151" s="3">
        <f>IF(COUNT(G151:J151)=0,"",G151+H151-I151-J151)</f>
        <v/>
      </c>
      <c r="Q151" s="4" t="n"/>
    </row>
    <row r="152">
      <c r="A152" s="2" t="n"/>
      <c r="G152" s="3" t="n"/>
      <c r="H152" s="3" t="n"/>
      <c r="I152" s="3" t="n"/>
      <c r="J152" s="3" t="n"/>
      <c r="K152" s="3">
        <f>IF(COUNT(G152:J152)=0,"",G152+H152-I152-J152)</f>
        <v/>
      </c>
      <c r="Q152" s="4" t="n"/>
    </row>
    <row r="153">
      <c r="A153" s="2" t="n"/>
      <c r="G153" s="3" t="n"/>
      <c r="H153" s="3" t="n"/>
      <c r="I153" s="3" t="n"/>
      <c r="J153" s="3" t="n"/>
      <c r="K153" s="3">
        <f>IF(COUNT(G153:J153)=0,"",G153+H153-I153-J153)</f>
        <v/>
      </c>
      <c r="Q153" s="4" t="n"/>
    </row>
    <row r="154">
      <c r="A154" s="2" t="n"/>
      <c r="G154" s="3" t="n"/>
      <c r="H154" s="3" t="n"/>
      <c r="I154" s="3" t="n"/>
      <c r="J154" s="3" t="n"/>
      <c r="K154" s="3">
        <f>IF(COUNT(G154:J154)=0,"",G154+H154-I154-J154)</f>
        <v/>
      </c>
      <c r="Q154" s="4" t="n"/>
    </row>
    <row r="155">
      <c r="A155" s="2" t="n"/>
      <c r="G155" s="3" t="n"/>
      <c r="H155" s="3" t="n"/>
      <c r="I155" s="3" t="n"/>
      <c r="J155" s="3" t="n"/>
      <c r="K155" s="3">
        <f>IF(COUNT(G155:J155)=0,"",G155+H155-I155-J155)</f>
        <v/>
      </c>
      <c r="Q155" s="4" t="n"/>
    </row>
    <row r="156">
      <c r="A156" s="2" t="n"/>
      <c r="G156" s="3" t="n"/>
      <c r="H156" s="3" t="n"/>
      <c r="I156" s="3" t="n"/>
      <c r="J156" s="3" t="n"/>
      <c r="K156" s="3">
        <f>IF(COUNT(G156:J156)=0,"",G156+H156-I156-J156)</f>
        <v/>
      </c>
      <c r="Q156" s="4" t="n"/>
    </row>
    <row r="157">
      <c r="A157" s="2" t="n"/>
      <c r="G157" s="3" t="n"/>
      <c r="H157" s="3" t="n"/>
      <c r="I157" s="3" t="n"/>
      <c r="J157" s="3" t="n"/>
      <c r="K157" s="3">
        <f>IF(COUNT(G157:J157)=0,"",G157+H157-I157-J157)</f>
        <v/>
      </c>
      <c r="Q157" s="4" t="n"/>
    </row>
    <row r="158">
      <c r="A158" s="2" t="n"/>
      <c r="G158" s="3" t="n"/>
      <c r="H158" s="3" t="n"/>
      <c r="I158" s="3" t="n"/>
      <c r="J158" s="3" t="n"/>
      <c r="K158" s="3">
        <f>IF(COUNT(G158:J158)=0,"",G158+H158-I158-J158)</f>
        <v/>
      </c>
      <c r="Q158" s="4" t="n"/>
    </row>
    <row r="159">
      <c r="A159" s="2" t="n"/>
      <c r="G159" s="3" t="n"/>
      <c r="H159" s="3" t="n"/>
      <c r="I159" s="3" t="n"/>
      <c r="J159" s="3" t="n"/>
      <c r="K159" s="3">
        <f>IF(COUNT(G159:J159)=0,"",G159+H159-I159-J159)</f>
        <v/>
      </c>
      <c r="Q159" s="4" t="n"/>
    </row>
    <row r="160">
      <c r="A160" s="2" t="n"/>
      <c r="G160" s="3" t="n"/>
      <c r="H160" s="3" t="n"/>
      <c r="I160" s="3" t="n"/>
      <c r="J160" s="3" t="n"/>
      <c r="K160" s="3">
        <f>IF(COUNT(G160:J160)=0,"",G160+H160-I160-J160)</f>
        <v/>
      </c>
      <c r="Q160" s="4" t="n"/>
    </row>
    <row r="161">
      <c r="A161" s="2" t="n"/>
      <c r="G161" s="3" t="n"/>
      <c r="H161" s="3" t="n"/>
      <c r="I161" s="3" t="n"/>
      <c r="J161" s="3" t="n"/>
      <c r="K161" s="3">
        <f>IF(COUNT(G161:J161)=0,"",G161+H161-I161-J161)</f>
        <v/>
      </c>
      <c r="Q161" s="4" t="n"/>
    </row>
    <row r="162">
      <c r="A162" s="2" t="n"/>
      <c r="G162" s="3" t="n"/>
      <c r="H162" s="3" t="n"/>
      <c r="I162" s="3" t="n"/>
      <c r="J162" s="3" t="n"/>
      <c r="K162" s="3">
        <f>IF(COUNT(G162:J162)=0,"",G162+H162-I162-J162)</f>
        <v/>
      </c>
      <c r="Q162" s="4" t="n"/>
    </row>
    <row r="163">
      <c r="A163" s="2" t="n"/>
      <c r="G163" s="3" t="n"/>
      <c r="H163" s="3" t="n"/>
      <c r="I163" s="3" t="n"/>
      <c r="J163" s="3" t="n"/>
      <c r="K163" s="3">
        <f>IF(COUNT(G163:J163)=0,"",G163+H163-I163-J163)</f>
        <v/>
      </c>
      <c r="Q163" s="4" t="n"/>
    </row>
    <row r="164">
      <c r="A164" s="2" t="n"/>
      <c r="G164" s="3" t="n"/>
      <c r="H164" s="3" t="n"/>
      <c r="I164" s="3" t="n"/>
      <c r="J164" s="3" t="n"/>
      <c r="K164" s="3">
        <f>IF(COUNT(G164:J164)=0,"",G164+H164-I164-J164)</f>
        <v/>
      </c>
      <c r="Q164" s="4" t="n"/>
    </row>
    <row r="165">
      <c r="A165" s="2" t="n"/>
      <c r="G165" s="3" t="n"/>
      <c r="H165" s="3" t="n"/>
      <c r="I165" s="3" t="n"/>
      <c r="J165" s="3" t="n"/>
      <c r="K165" s="3">
        <f>IF(COUNT(G165:J165)=0,"",G165+H165-I165-J165)</f>
        <v/>
      </c>
      <c r="Q165" s="4" t="n"/>
    </row>
    <row r="166">
      <c r="A166" s="2" t="n"/>
      <c r="G166" s="3" t="n"/>
      <c r="H166" s="3" t="n"/>
      <c r="I166" s="3" t="n"/>
      <c r="J166" s="3" t="n"/>
      <c r="K166" s="3">
        <f>IF(COUNT(G166:J166)=0,"",G166+H166-I166-J166)</f>
        <v/>
      </c>
      <c r="Q166" s="4" t="n"/>
    </row>
    <row r="167">
      <c r="A167" s="2" t="n"/>
      <c r="G167" s="3" t="n"/>
      <c r="H167" s="3" t="n"/>
      <c r="I167" s="3" t="n"/>
      <c r="J167" s="3" t="n"/>
      <c r="K167" s="3">
        <f>IF(COUNT(G167:J167)=0,"",G167+H167-I167-J167)</f>
        <v/>
      </c>
      <c r="Q167" s="4" t="n"/>
    </row>
    <row r="168">
      <c r="A168" s="2" t="n"/>
      <c r="G168" s="3" t="n"/>
      <c r="H168" s="3" t="n"/>
      <c r="I168" s="3" t="n"/>
      <c r="J168" s="3" t="n"/>
      <c r="K168" s="3">
        <f>IF(COUNT(G168:J168)=0,"",G168+H168-I168-J168)</f>
        <v/>
      </c>
      <c r="Q168" s="4" t="n"/>
    </row>
    <row r="169">
      <c r="A169" s="2" t="n"/>
      <c r="G169" s="3" t="n"/>
      <c r="H169" s="3" t="n"/>
      <c r="I169" s="3" t="n"/>
      <c r="J169" s="3" t="n"/>
      <c r="K169" s="3">
        <f>IF(COUNT(G169:J169)=0,"",G169+H169-I169-J169)</f>
        <v/>
      </c>
      <c r="Q169" s="4" t="n"/>
    </row>
    <row r="170">
      <c r="A170" s="2" t="n"/>
      <c r="G170" s="3" t="n"/>
      <c r="H170" s="3" t="n"/>
      <c r="I170" s="3" t="n"/>
      <c r="J170" s="3" t="n"/>
      <c r="K170" s="3">
        <f>IF(COUNT(G170:J170)=0,"",G170+H170-I170-J170)</f>
        <v/>
      </c>
      <c r="Q170" s="4" t="n"/>
    </row>
    <row r="171">
      <c r="A171" s="2" t="n"/>
      <c r="G171" s="3" t="n"/>
      <c r="H171" s="3" t="n"/>
      <c r="I171" s="3" t="n"/>
      <c r="J171" s="3" t="n"/>
      <c r="K171" s="3">
        <f>IF(COUNT(G171:J171)=0,"",G171+H171-I171-J171)</f>
        <v/>
      </c>
      <c r="Q171" s="4" t="n"/>
    </row>
    <row r="172">
      <c r="A172" s="2" t="n"/>
      <c r="G172" s="3" t="n"/>
      <c r="H172" s="3" t="n"/>
      <c r="I172" s="3" t="n"/>
      <c r="J172" s="3" t="n"/>
      <c r="K172" s="3">
        <f>IF(COUNT(G172:J172)=0,"",G172+H172-I172-J172)</f>
        <v/>
      </c>
      <c r="Q172" s="4" t="n"/>
    </row>
    <row r="173">
      <c r="A173" s="2" t="n"/>
      <c r="G173" s="3" t="n"/>
      <c r="H173" s="3" t="n"/>
      <c r="I173" s="3" t="n"/>
      <c r="J173" s="3" t="n"/>
      <c r="K173" s="3">
        <f>IF(COUNT(G173:J173)=0,"",G173+H173-I173-J173)</f>
        <v/>
      </c>
      <c r="Q173" s="4" t="n"/>
    </row>
    <row r="174">
      <c r="A174" s="2" t="n"/>
      <c r="G174" s="3" t="n"/>
      <c r="H174" s="3" t="n"/>
      <c r="I174" s="3" t="n"/>
      <c r="J174" s="3" t="n"/>
      <c r="K174" s="3">
        <f>IF(COUNT(G174:J174)=0,"",G174+H174-I174-J174)</f>
        <v/>
      </c>
      <c r="Q174" s="4" t="n"/>
    </row>
    <row r="175">
      <c r="A175" s="2" t="n"/>
      <c r="G175" s="3" t="n"/>
      <c r="H175" s="3" t="n"/>
      <c r="I175" s="3" t="n"/>
      <c r="J175" s="3" t="n"/>
      <c r="K175" s="3">
        <f>IF(COUNT(G175:J175)=0,"",G175+H175-I175-J175)</f>
        <v/>
      </c>
      <c r="Q175" s="4" t="n"/>
    </row>
    <row r="176">
      <c r="A176" s="2" t="n"/>
      <c r="G176" s="3" t="n"/>
      <c r="H176" s="3" t="n"/>
      <c r="I176" s="3" t="n"/>
      <c r="J176" s="3" t="n"/>
      <c r="K176" s="3">
        <f>IF(COUNT(G176:J176)=0,"",G176+H176-I176-J176)</f>
        <v/>
      </c>
      <c r="Q176" s="4" t="n"/>
    </row>
    <row r="177">
      <c r="A177" s="2" t="n"/>
      <c r="G177" s="3" t="n"/>
      <c r="H177" s="3" t="n"/>
      <c r="I177" s="3" t="n"/>
      <c r="J177" s="3" t="n"/>
      <c r="K177" s="3">
        <f>IF(COUNT(G177:J177)=0,"",G177+H177-I177-J177)</f>
        <v/>
      </c>
      <c r="Q177" s="4" t="n"/>
    </row>
    <row r="178">
      <c r="A178" s="2" t="n"/>
      <c r="G178" s="3" t="n"/>
      <c r="H178" s="3" t="n"/>
      <c r="I178" s="3" t="n"/>
      <c r="J178" s="3" t="n"/>
      <c r="K178" s="3">
        <f>IF(COUNT(G178:J178)=0,"",G178+H178-I178-J178)</f>
        <v/>
      </c>
      <c r="Q178" s="4" t="n"/>
    </row>
    <row r="179">
      <c r="A179" s="2" t="n"/>
      <c r="G179" s="3" t="n"/>
      <c r="H179" s="3" t="n"/>
      <c r="I179" s="3" t="n"/>
      <c r="J179" s="3" t="n"/>
      <c r="K179" s="3">
        <f>IF(COUNT(G179:J179)=0,"",G179+H179-I179-J179)</f>
        <v/>
      </c>
      <c r="Q179" s="4" t="n"/>
    </row>
    <row r="180">
      <c r="A180" s="2" t="n"/>
      <c r="G180" s="3" t="n"/>
      <c r="H180" s="3" t="n"/>
      <c r="I180" s="3" t="n"/>
      <c r="J180" s="3" t="n"/>
      <c r="K180" s="3">
        <f>IF(COUNT(G180:J180)=0,"",G180+H180-I180-J180)</f>
        <v/>
      </c>
      <c r="Q180" s="4" t="n"/>
    </row>
    <row r="181">
      <c r="A181" s="2" t="n"/>
      <c r="G181" s="3" t="n"/>
      <c r="H181" s="3" t="n"/>
      <c r="I181" s="3" t="n"/>
      <c r="J181" s="3" t="n"/>
      <c r="K181" s="3">
        <f>IF(COUNT(G181:J181)=0,"",G181+H181-I181-J181)</f>
        <v/>
      </c>
      <c r="Q181" s="4" t="n"/>
    </row>
    <row r="182">
      <c r="A182" s="2" t="n"/>
      <c r="G182" s="3" t="n"/>
      <c r="H182" s="3" t="n"/>
      <c r="I182" s="3" t="n"/>
      <c r="J182" s="3" t="n"/>
      <c r="K182" s="3">
        <f>IF(COUNT(G182:J182)=0,"",G182+H182-I182-J182)</f>
        <v/>
      </c>
      <c r="Q182" s="4" t="n"/>
    </row>
    <row r="183">
      <c r="A183" s="2" t="n"/>
      <c r="G183" s="3" t="n"/>
      <c r="H183" s="3" t="n"/>
      <c r="I183" s="3" t="n"/>
      <c r="J183" s="3" t="n"/>
      <c r="K183" s="3">
        <f>IF(COUNT(G183:J183)=0,"",G183+H183-I183-J183)</f>
        <v/>
      </c>
      <c r="Q183" s="4" t="n"/>
    </row>
    <row r="184">
      <c r="A184" s="2" t="n"/>
      <c r="G184" s="3" t="n"/>
      <c r="H184" s="3" t="n"/>
      <c r="I184" s="3" t="n"/>
      <c r="J184" s="3" t="n"/>
      <c r="K184" s="3">
        <f>IF(COUNT(G184:J184)=0,"",G184+H184-I184-J184)</f>
        <v/>
      </c>
      <c r="Q184" s="4" t="n"/>
    </row>
    <row r="185">
      <c r="A185" s="2" t="n"/>
      <c r="G185" s="3" t="n"/>
      <c r="H185" s="3" t="n"/>
      <c r="I185" s="3" t="n"/>
      <c r="J185" s="3" t="n"/>
      <c r="K185" s="3">
        <f>IF(COUNT(G185:J185)=0,"",G185+H185-I185-J185)</f>
        <v/>
      </c>
      <c r="Q185" s="4" t="n"/>
    </row>
    <row r="186">
      <c r="A186" s="2" t="n"/>
      <c r="G186" s="3" t="n"/>
      <c r="H186" s="3" t="n"/>
      <c r="I186" s="3" t="n"/>
      <c r="J186" s="3" t="n"/>
      <c r="K186" s="3">
        <f>IF(COUNT(G186:J186)=0,"",G186+H186-I186-J186)</f>
        <v/>
      </c>
      <c r="Q186" s="4" t="n"/>
    </row>
    <row r="187">
      <c r="A187" s="2" t="n"/>
      <c r="G187" s="3" t="n"/>
      <c r="H187" s="3" t="n"/>
      <c r="I187" s="3" t="n"/>
      <c r="J187" s="3" t="n"/>
      <c r="K187" s="3">
        <f>IF(COUNT(G187:J187)=0,"",G187+H187-I187-J187)</f>
        <v/>
      </c>
      <c r="Q187" s="4" t="n"/>
    </row>
    <row r="188">
      <c r="A188" s="2" t="n"/>
      <c r="G188" s="3" t="n"/>
      <c r="H188" s="3" t="n"/>
      <c r="I188" s="3" t="n"/>
      <c r="J188" s="3" t="n"/>
      <c r="K188" s="3">
        <f>IF(COUNT(G188:J188)=0,"",G188+H188-I188-J188)</f>
        <v/>
      </c>
      <c r="Q188" s="4" t="n"/>
    </row>
    <row r="189">
      <c r="A189" s="2" t="n"/>
      <c r="G189" s="3" t="n"/>
      <c r="H189" s="3" t="n"/>
      <c r="I189" s="3" t="n"/>
      <c r="J189" s="3" t="n"/>
      <c r="K189" s="3">
        <f>IF(COUNT(G189:J189)=0,"",G189+H189-I189-J189)</f>
        <v/>
      </c>
      <c r="Q189" s="4" t="n"/>
    </row>
    <row r="190">
      <c r="A190" s="2" t="n"/>
      <c r="G190" s="3" t="n"/>
      <c r="H190" s="3" t="n"/>
      <c r="I190" s="3" t="n"/>
      <c r="J190" s="3" t="n"/>
      <c r="K190" s="3">
        <f>IF(COUNT(G190:J190)=0,"",G190+H190-I190-J190)</f>
        <v/>
      </c>
      <c r="Q190" s="4" t="n"/>
    </row>
    <row r="191">
      <c r="A191" s="2" t="n"/>
      <c r="G191" s="3" t="n"/>
      <c r="H191" s="3" t="n"/>
      <c r="I191" s="3" t="n"/>
      <c r="J191" s="3" t="n"/>
      <c r="K191" s="3">
        <f>IF(COUNT(G191:J191)=0,"",G191+H191-I191-J191)</f>
        <v/>
      </c>
      <c r="Q191" s="4" t="n"/>
    </row>
    <row r="192">
      <c r="A192" s="2" t="n"/>
      <c r="G192" s="3" t="n"/>
      <c r="H192" s="3" t="n"/>
      <c r="I192" s="3" t="n"/>
      <c r="J192" s="3" t="n"/>
      <c r="K192" s="3">
        <f>IF(COUNT(G192:J192)=0,"",G192+H192-I192-J192)</f>
        <v/>
      </c>
      <c r="Q192" s="4" t="n"/>
    </row>
    <row r="193">
      <c r="A193" s="2" t="n"/>
      <c r="G193" s="3" t="n"/>
      <c r="H193" s="3" t="n"/>
      <c r="I193" s="3" t="n"/>
      <c r="J193" s="3" t="n"/>
      <c r="K193" s="3">
        <f>IF(COUNT(G193:J193)=0,"",G193+H193-I193-J193)</f>
        <v/>
      </c>
      <c r="Q193" s="4" t="n"/>
    </row>
    <row r="194">
      <c r="A194" s="2" t="n"/>
      <c r="G194" s="3" t="n"/>
      <c r="H194" s="3" t="n"/>
      <c r="I194" s="3" t="n"/>
      <c r="J194" s="3" t="n"/>
      <c r="K194" s="3">
        <f>IF(COUNT(G194:J194)=0,"",G194+H194-I194-J194)</f>
        <v/>
      </c>
      <c r="Q194" s="4" t="n"/>
    </row>
    <row r="195">
      <c r="A195" s="2" t="n"/>
      <c r="G195" s="3" t="n"/>
      <c r="H195" s="3" t="n"/>
      <c r="I195" s="3" t="n"/>
      <c r="J195" s="3" t="n"/>
      <c r="K195" s="3">
        <f>IF(COUNT(G195:J195)=0,"",G195+H195-I195-J195)</f>
        <v/>
      </c>
      <c r="Q195" s="4" t="n"/>
    </row>
    <row r="196">
      <c r="A196" s="2" t="n"/>
      <c r="G196" s="3" t="n"/>
      <c r="H196" s="3" t="n"/>
      <c r="I196" s="3" t="n"/>
      <c r="J196" s="3" t="n"/>
      <c r="K196" s="3">
        <f>IF(COUNT(G196:J196)=0,"",G196+H196-I196-J196)</f>
        <v/>
      </c>
      <c r="Q196" s="4" t="n"/>
    </row>
    <row r="197">
      <c r="A197" s="2" t="n"/>
      <c r="G197" s="3" t="n"/>
      <c r="H197" s="3" t="n"/>
      <c r="I197" s="3" t="n"/>
      <c r="J197" s="3" t="n"/>
      <c r="K197" s="3">
        <f>IF(COUNT(G197:J197)=0,"",G197+H197-I197-J197)</f>
        <v/>
      </c>
      <c r="Q197" s="4" t="n"/>
    </row>
    <row r="198">
      <c r="A198" s="2" t="n"/>
      <c r="G198" s="3" t="n"/>
      <c r="H198" s="3" t="n"/>
      <c r="I198" s="3" t="n"/>
      <c r="J198" s="3" t="n"/>
      <c r="K198" s="3">
        <f>IF(COUNT(G198:J198)=0,"",G198+H198-I198-J198)</f>
        <v/>
      </c>
      <c r="Q198" s="4" t="n"/>
    </row>
    <row r="199">
      <c r="A199" s="2" t="n"/>
      <c r="G199" s="3" t="n"/>
      <c r="H199" s="3" t="n"/>
      <c r="I199" s="3" t="n"/>
      <c r="J199" s="3" t="n"/>
      <c r="K199" s="3">
        <f>IF(COUNT(G199:J199)=0,"",G199+H199-I199-J199)</f>
        <v/>
      </c>
      <c r="Q199" s="4" t="n"/>
    </row>
    <row r="200">
      <c r="A200" s="2" t="n"/>
      <c r="G200" s="3" t="n"/>
      <c r="H200" s="3" t="n"/>
      <c r="I200" s="3" t="n"/>
      <c r="J200" s="3" t="n"/>
      <c r="K200" s="3">
        <f>IF(COUNT(G200:J200)=0,"",G200+H200-I200-J200)</f>
        <v/>
      </c>
      <c r="Q200" s="4" t="n"/>
    </row>
    <row r="201">
      <c r="A201" s="2" t="n"/>
      <c r="G201" s="3" t="n"/>
      <c r="H201" s="3" t="n"/>
      <c r="I201" s="3" t="n"/>
      <c r="J201" s="3" t="n"/>
      <c r="K201" s="3">
        <f>IF(COUNT(G201:J201)=0,"",G201+H201-I201-J201)</f>
        <v/>
      </c>
      <c r="Q201" s="4" t="n"/>
    </row>
    <row r="202">
      <c r="A202" s="2" t="n"/>
      <c r="G202" s="3" t="n"/>
      <c r="H202" s="3" t="n"/>
      <c r="I202" s="3" t="n"/>
      <c r="J202" s="3" t="n"/>
      <c r="K202" s="3">
        <f>IF(COUNT(G202:J202)=0,"",G202+H202-I202-J202)</f>
        <v/>
      </c>
      <c r="Q202" s="4" t="n"/>
    </row>
    <row r="203">
      <c r="A203" s="2" t="n"/>
      <c r="G203" s="3" t="n"/>
      <c r="H203" s="3" t="n"/>
      <c r="I203" s="3" t="n"/>
      <c r="J203" s="3" t="n"/>
      <c r="K203" s="3">
        <f>IF(COUNT(G203:J203)=0,"",G203+H203-I203-J203)</f>
        <v/>
      </c>
      <c r="Q203" s="4" t="n"/>
    </row>
    <row r="204">
      <c r="A204" s="2" t="n"/>
      <c r="G204" s="3" t="n"/>
      <c r="H204" s="3" t="n"/>
      <c r="I204" s="3" t="n"/>
      <c r="J204" s="3" t="n"/>
      <c r="K204" s="3">
        <f>IF(COUNT(G204:J204)=0,"",G204+H204-I204-J204)</f>
        <v/>
      </c>
      <c r="Q204" s="4" t="n"/>
    </row>
    <row r="205">
      <c r="A205" s="2" t="n"/>
      <c r="G205" s="3" t="n"/>
      <c r="H205" s="3" t="n"/>
      <c r="I205" s="3" t="n"/>
      <c r="J205" s="3" t="n"/>
      <c r="K205" s="3">
        <f>IF(COUNT(G205:J205)=0,"",G205+H205-I205-J205)</f>
        <v/>
      </c>
      <c r="Q205" s="4" t="n"/>
    </row>
    <row r="206">
      <c r="A206" s="2" t="n"/>
      <c r="G206" s="3" t="n"/>
      <c r="H206" s="3" t="n"/>
      <c r="I206" s="3" t="n"/>
      <c r="J206" s="3" t="n"/>
      <c r="K206" s="3">
        <f>IF(COUNT(G206:J206)=0,"",G206+H206-I206-J206)</f>
        <v/>
      </c>
      <c r="Q206" s="4" t="n"/>
    </row>
    <row r="207">
      <c r="A207" s="2" t="n"/>
      <c r="G207" s="3" t="n"/>
      <c r="H207" s="3" t="n"/>
      <c r="I207" s="3" t="n"/>
      <c r="J207" s="3" t="n"/>
      <c r="K207" s="3">
        <f>IF(COUNT(G207:J207)=0,"",G207+H207-I207-J207)</f>
        <v/>
      </c>
      <c r="Q207" s="4" t="n"/>
    </row>
    <row r="208">
      <c r="A208" s="2" t="n"/>
      <c r="G208" s="3" t="n"/>
      <c r="H208" s="3" t="n"/>
      <c r="I208" s="3" t="n"/>
      <c r="J208" s="3" t="n"/>
      <c r="K208" s="3">
        <f>IF(COUNT(G208:J208)=0,"",G208+H208-I208-J208)</f>
        <v/>
      </c>
      <c r="Q208" s="4" t="n"/>
    </row>
    <row r="209">
      <c r="A209" s="2" t="n"/>
      <c r="G209" s="3" t="n"/>
      <c r="H209" s="3" t="n"/>
      <c r="I209" s="3" t="n"/>
      <c r="J209" s="3" t="n"/>
      <c r="K209" s="3">
        <f>IF(COUNT(G209:J209)=0,"",G209+H209-I209-J209)</f>
        <v/>
      </c>
      <c r="Q209" s="4" t="n"/>
    </row>
    <row r="210">
      <c r="A210" s="2" t="n"/>
      <c r="G210" s="3" t="n"/>
      <c r="H210" s="3" t="n"/>
      <c r="I210" s="3" t="n"/>
      <c r="J210" s="3" t="n"/>
      <c r="K210" s="3">
        <f>IF(COUNT(G210:J210)=0,"",G210+H210-I210-J210)</f>
        <v/>
      </c>
      <c r="Q210" s="4" t="n"/>
    </row>
    <row r="211">
      <c r="A211" s="2" t="n"/>
      <c r="G211" s="3" t="n"/>
      <c r="H211" s="3" t="n"/>
      <c r="I211" s="3" t="n"/>
      <c r="J211" s="3" t="n"/>
      <c r="K211" s="3">
        <f>IF(COUNT(G211:J211)=0,"",G211+H211-I211-J211)</f>
        <v/>
      </c>
      <c r="Q211" s="4" t="n"/>
    </row>
    <row r="212">
      <c r="A212" s="2" t="n"/>
      <c r="G212" s="3" t="n"/>
      <c r="H212" s="3" t="n"/>
      <c r="I212" s="3" t="n"/>
      <c r="J212" s="3" t="n"/>
      <c r="K212" s="3">
        <f>IF(COUNT(G212:J212)=0,"",G212+H212-I212-J212)</f>
        <v/>
      </c>
      <c r="Q212" s="4" t="n"/>
    </row>
    <row r="213">
      <c r="A213" s="2" t="n"/>
      <c r="G213" s="3" t="n"/>
      <c r="H213" s="3" t="n"/>
      <c r="I213" s="3" t="n"/>
      <c r="J213" s="3" t="n"/>
      <c r="K213" s="3">
        <f>IF(COUNT(G213:J213)=0,"",G213+H213-I213-J213)</f>
        <v/>
      </c>
      <c r="Q213" s="4" t="n"/>
    </row>
    <row r="214">
      <c r="A214" s="2" t="n"/>
      <c r="G214" s="3" t="n"/>
      <c r="H214" s="3" t="n"/>
      <c r="I214" s="3" t="n"/>
      <c r="J214" s="3" t="n"/>
      <c r="K214" s="3">
        <f>IF(COUNT(G214:J214)=0,"",G214+H214-I214-J214)</f>
        <v/>
      </c>
      <c r="Q214" s="4" t="n"/>
    </row>
    <row r="215">
      <c r="A215" s="2" t="n"/>
      <c r="G215" s="3" t="n"/>
      <c r="H215" s="3" t="n"/>
      <c r="I215" s="3" t="n"/>
      <c r="J215" s="3" t="n"/>
      <c r="K215" s="3">
        <f>IF(COUNT(G215:J215)=0,"",G215+H215-I215-J215)</f>
        <v/>
      </c>
      <c r="Q215" s="4" t="n"/>
    </row>
    <row r="216">
      <c r="A216" s="2" t="n"/>
      <c r="G216" s="3" t="n"/>
      <c r="H216" s="3" t="n"/>
      <c r="I216" s="3" t="n"/>
      <c r="J216" s="3" t="n"/>
      <c r="K216" s="3">
        <f>IF(COUNT(G216:J216)=0,"",G216+H216-I216-J216)</f>
        <v/>
      </c>
      <c r="Q216" s="4" t="n"/>
    </row>
    <row r="217">
      <c r="A217" s="2" t="n"/>
      <c r="G217" s="3" t="n"/>
      <c r="H217" s="3" t="n"/>
      <c r="I217" s="3" t="n"/>
      <c r="J217" s="3" t="n"/>
      <c r="K217" s="3">
        <f>IF(COUNT(G217:J217)=0,"",G217+H217-I217-J217)</f>
        <v/>
      </c>
      <c r="Q217" s="4" t="n"/>
    </row>
    <row r="218">
      <c r="A218" s="2" t="n"/>
      <c r="G218" s="3" t="n"/>
      <c r="H218" s="3" t="n"/>
      <c r="I218" s="3" t="n"/>
      <c r="J218" s="3" t="n"/>
      <c r="K218" s="3">
        <f>IF(COUNT(G218:J218)=0,"",G218+H218-I218-J218)</f>
        <v/>
      </c>
      <c r="Q218" s="4" t="n"/>
    </row>
    <row r="219">
      <c r="A219" s="2" t="n"/>
      <c r="G219" s="3" t="n"/>
      <c r="H219" s="3" t="n"/>
      <c r="I219" s="3" t="n"/>
      <c r="J219" s="3" t="n"/>
      <c r="K219" s="3">
        <f>IF(COUNT(G219:J219)=0,"",G219+H219-I219-J219)</f>
        <v/>
      </c>
      <c r="Q219" s="4" t="n"/>
    </row>
    <row r="220">
      <c r="A220" s="2" t="n"/>
      <c r="G220" s="3" t="n"/>
      <c r="H220" s="3" t="n"/>
      <c r="I220" s="3" t="n"/>
      <c r="J220" s="3" t="n"/>
      <c r="K220" s="3">
        <f>IF(COUNT(G220:J220)=0,"",G220+H220-I220-J220)</f>
        <v/>
      </c>
      <c r="Q220" s="4" t="n"/>
    </row>
    <row r="221">
      <c r="A221" s="2" t="n"/>
      <c r="G221" s="3" t="n"/>
      <c r="H221" s="3" t="n"/>
      <c r="I221" s="3" t="n"/>
      <c r="J221" s="3" t="n"/>
      <c r="K221" s="3">
        <f>IF(COUNT(G221:J221)=0,"",G221+H221-I221-J221)</f>
        <v/>
      </c>
      <c r="Q221" s="4" t="n"/>
    </row>
    <row r="222">
      <c r="A222" s="2" t="n"/>
      <c r="G222" s="3" t="n"/>
      <c r="H222" s="3" t="n"/>
      <c r="I222" s="3" t="n"/>
      <c r="J222" s="3" t="n"/>
      <c r="K222" s="3">
        <f>IF(COUNT(G222:J222)=0,"",G222+H222-I222-J222)</f>
        <v/>
      </c>
      <c r="Q222" s="4" t="n"/>
    </row>
    <row r="223">
      <c r="A223" s="2" t="n"/>
      <c r="G223" s="3" t="n"/>
      <c r="H223" s="3" t="n"/>
      <c r="I223" s="3" t="n"/>
      <c r="J223" s="3" t="n"/>
      <c r="K223" s="3">
        <f>IF(COUNT(G223:J223)=0,"",G223+H223-I223-J223)</f>
        <v/>
      </c>
      <c r="Q223" s="4" t="n"/>
    </row>
    <row r="224">
      <c r="A224" s="2" t="n"/>
      <c r="G224" s="3" t="n"/>
      <c r="H224" s="3" t="n"/>
      <c r="I224" s="3" t="n"/>
      <c r="J224" s="3" t="n"/>
      <c r="K224" s="3">
        <f>IF(COUNT(G224:J224)=0,"",G224+H224-I224-J224)</f>
        <v/>
      </c>
      <c r="Q224" s="4" t="n"/>
    </row>
    <row r="225">
      <c r="A225" s="2" t="n"/>
      <c r="G225" s="3" t="n"/>
      <c r="H225" s="3" t="n"/>
      <c r="I225" s="3" t="n"/>
      <c r="J225" s="3" t="n"/>
      <c r="K225" s="3">
        <f>IF(COUNT(G225:J225)=0,"",G225+H225-I225-J225)</f>
        <v/>
      </c>
      <c r="Q225" s="4" t="n"/>
    </row>
    <row r="226">
      <c r="A226" s="2" t="n"/>
      <c r="G226" s="3" t="n"/>
      <c r="H226" s="3" t="n"/>
      <c r="I226" s="3" t="n"/>
      <c r="J226" s="3" t="n"/>
      <c r="K226" s="3">
        <f>IF(COUNT(G226:J226)=0,"",G226+H226-I226-J226)</f>
        <v/>
      </c>
      <c r="Q226" s="4" t="n"/>
    </row>
    <row r="227">
      <c r="A227" s="2" t="n"/>
      <c r="G227" s="3" t="n"/>
      <c r="H227" s="3" t="n"/>
      <c r="I227" s="3" t="n"/>
      <c r="J227" s="3" t="n"/>
      <c r="K227" s="3">
        <f>IF(COUNT(G227:J227)=0,"",G227+H227-I227-J227)</f>
        <v/>
      </c>
      <c r="Q227" s="4" t="n"/>
    </row>
    <row r="228">
      <c r="A228" s="2" t="n"/>
      <c r="G228" s="3" t="n"/>
      <c r="H228" s="3" t="n"/>
      <c r="I228" s="3" t="n"/>
      <c r="J228" s="3" t="n"/>
      <c r="K228" s="3">
        <f>IF(COUNT(G228:J228)=0,"",G228+H228-I228-J228)</f>
        <v/>
      </c>
      <c r="Q228" s="4" t="n"/>
    </row>
    <row r="229">
      <c r="A229" s="2" t="n"/>
      <c r="G229" s="3" t="n"/>
      <c r="H229" s="3" t="n"/>
      <c r="I229" s="3" t="n"/>
      <c r="J229" s="3" t="n"/>
      <c r="K229" s="3">
        <f>IF(COUNT(G229:J229)=0,"",G229+H229-I229-J229)</f>
        <v/>
      </c>
      <c r="Q229" s="4" t="n"/>
    </row>
    <row r="230">
      <c r="A230" s="2" t="n"/>
      <c r="G230" s="3" t="n"/>
      <c r="H230" s="3" t="n"/>
      <c r="I230" s="3" t="n"/>
      <c r="J230" s="3" t="n"/>
      <c r="K230" s="3">
        <f>IF(COUNT(G230:J230)=0,"",G230+H230-I230-J230)</f>
        <v/>
      </c>
      <c r="Q230" s="4" t="n"/>
    </row>
    <row r="231">
      <c r="A231" s="2" t="n"/>
      <c r="G231" s="3" t="n"/>
      <c r="H231" s="3" t="n"/>
      <c r="I231" s="3" t="n"/>
      <c r="J231" s="3" t="n"/>
      <c r="K231" s="3">
        <f>IF(COUNT(G231:J231)=0,"",G231+H231-I231-J231)</f>
        <v/>
      </c>
      <c r="Q231" s="4" t="n"/>
    </row>
    <row r="232">
      <c r="A232" s="2" t="n"/>
      <c r="G232" s="3" t="n"/>
      <c r="H232" s="3" t="n"/>
      <c r="I232" s="3" t="n"/>
      <c r="J232" s="3" t="n"/>
      <c r="K232" s="3">
        <f>IF(COUNT(G232:J232)=0,"",G232+H232-I232-J232)</f>
        <v/>
      </c>
      <c r="Q232" s="4" t="n"/>
    </row>
    <row r="233">
      <c r="A233" s="2" t="n"/>
      <c r="G233" s="3" t="n"/>
      <c r="H233" s="3" t="n"/>
      <c r="I233" s="3" t="n"/>
      <c r="J233" s="3" t="n"/>
      <c r="K233" s="3">
        <f>IF(COUNT(G233:J233)=0,"",G233+H233-I233-J233)</f>
        <v/>
      </c>
      <c r="Q233" s="4" t="n"/>
    </row>
    <row r="234">
      <c r="A234" s="2" t="n"/>
      <c r="G234" s="3" t="n"/>
      <c r="H234" s="3" t="n"/>
      <c r="I234" s="3" t="n"/>
      <c r="J234" s="3" t="n"/>
      <c r="K234" s="3">
        <f>IF(COUNT(G234:J234)=0,"",G234+H234-I234-J234)</f>
        <v/>
      </c>
      <c r="Q234" s="4" t="n"/>
    </row>
    <row r="235">
      <c r="A235" s="2" t="n"/>
      <c r="G235" s="3" t="n"/>
      <c r="H235" s="3" t="n"/>
      <c r="I235" s="3" t="n"/>
      <c r="J235" s="3" t="n"/>
      <c r="K235" s="3">
        <f>IF(COUNT(G235:J235)=0,"",G235+H235-I235-J235)</f>
        <v/>
      </c>
      <c r="Q235" s="4" t="n"/>
    </row>
    <row r="236">
      <c r="A236" s="2" t="n"/>
      <c r="G236" s="3" t="n"/>
      <c r="H236" s="3" t="n"/>
      <c r="I236" s="3" t="n"/>
      <c r="J236" s="3" t="n"/>
      <c r="K236" s="3">
        <f>IF(COUNT(G236:J236)=0,"",G236+H236-I236-J236)</f>
        <v/>
      </c>
      <c r="Q236" s="4" t="n"/>
    </row>
    <row r="237">
      <c r="A237" s="2" t="n"/>
      <c r="G237" s="3" t="n"/>
      <c r="H237" s="3" t="n"/>
      <c r="I237" s="3" t="n"/>
      <c r="J237" s="3" t="n"/>
      <c r="K237" s="3">
        <f>IF(COUNT(G237:J237)=0,"",G237+H237-I237-J237)</f>
        <v/>
      </c>
      <c r="Q237" s="4" t="n"/>
    </row>
    <row r="238">
      <c r="A238" s="2" t="n"/>
      <c r="G238" s="3" t="n"/>
      <c r="H238" s="3" t="n"/>
      <c r="I238" s="3" t="n"/>
      <c r="J238" s="3" t="n"/>
      <c r="K238" s="3">
        <f>IF(COUNT(G238:J238)=0,"",G238+H238-I238-J238)</f>
        <v/>
      </c>
      <c r="Q238" s="4" t="n"/>
    </row>
    <row r="239">
      <c r="A239" s="2" t="n"/>
      <c r="G239" s="3" t="n"/>
      <c r="H239" s="3" t="n"/>
      <c r="I239" s="3" t="n"/>
      <c r="J239" s="3" t="n"/>
      <c r="K239" s="3">
        <f>IF(COUNT(G239:J239)=0,"",G239+H239-I239-J239)</f>
        <v/>
      </c>
      <c r="Q239" s="4" t="n"/>
    </row>
    <row r="240">
      <c r="A240" s="2" t="n"/>
      <c r="G240" s="3" t="n"/>
      <c r="H240" s="3" t="n"/>
      <c r="I240" s="3" t="n"/>
      <c r="J240" s="3" t="n"/>
      <c r="K240" s="3">
        <f>IF(COUNT(G240:J240)=0,"",G240+H240-I240-J240)</f>
        <v/>
      </c>
      <c r="Q240" s="4" t="n"/>
    </row>
    <row r="241">
      <c r="A241" s="2" t="n"/>
      <c r="G241" s="3" t="n"/>
      <c r="H241" s="3" t="n"/>
      <c r="I241" s="3" t="n"/>
      <c r="J241" s="3" t="n"/>
      <c r="K241" s="3">
        <f>IF(COUNT(G241:J241)=0,"",G241+H241-I241-J241)</f>
        <v/>
      </c>
      <c r="Q241" s="4" t="n"/>
    </row>
    <row r="242">
      <c r="A242" s="2" t="n"/>
      <c r="G242" s="3" t="n"/>
      <c r="H242" s="3" t="n"/>
      <c r="I242" s="3" t="n"/>
      <c r="J242" s="3" t="n"/>
      <c r="K242" s="3">
        <f>IF(COUNT(G242:J242)=0,"",G242+H242-I242-J242)</f>
        <v/>
      </c>
      <c r="Q242" s="4" t="n"/>
    </row>
    <row r="243">
      <c r="A243" s="2" t="n"/>
      <c r="G243" s="3" t="n"/>
      <c r="H243" s="3" t="n"/>
      <c r="I243" s="3" t="n"/>
      <c r="J243" s="3" t="n"/>
      <c r="K243" s="3">
        <f>IF(COUNT(G243:J243)=0,"",G243+H243-I243-J243)</f>
        <v/>
      </c>
      <c r="Q243" s="4" t="n"/>
    </row>
    <row r="244">
      <c r="A244" s="2" t="n"/>
      <c r="G244" s="3" t="n"/>
      <c r="H244" s="3" t="n"/>
      <c r="I244" s="3" t="n"/>
      <c r="J244" s="3" t="n"/>
      <c r="K244" s="3">
        <f>IF(COUNT(G244:J244)=0,"",G244+H244-I244-J244)</f>
        <v/>
      </c>
      <c r="Q244" s="4" t="n"/>
    </row>
    <row r="245">
      <c r="A245" s="2" t="n"/>
      <c r="G245" s="3" t="n"/>
      <c r="H245" s="3" t="n"/>
      <c r="I245" s="3" t="n"/>
      <c r="J245" s="3" t="n"/>
      <c r="K245" s="3">
        <f>IF(COUNT(G245:J245)=0,"",G245+H245-I245-J245)</f>
        <v/>
      </c>
      <c r="Q245" s="4" t="n"/>
    </row>
    <row r="246">
      <c r="A246" s="2" t="n"/>
      <c r="G246" s="3" t="n"/>
      <c r="H246" s="3" t="n"/>
      <c r="I246" s="3" t="n"/>
      <c r="J246" s="3" t="n"/>
      <c r="K246" s="3">
        <f>IF(COUNT(G246:J246)=0,"",G246+H246-I246-J246)</f>
        <v/>
      </c>
      <c r="Q246" s="4" t="n"/>
    </row>
    <row r="247">
      <c r="A247" s="2" t="n"/>
      <c r="G247" s="3" t="n"/>
      <c r="H247" s="3" t="n"/>
      <c r="I247" s="3" t="n"/>
      <c r="J247" s="3" t="n"/>
      <c r="K247" s="3">
        <f>IF(COUNT(G247:J247)=0,"",G247+H247-I247-J247)</f>
        <v/>
      </c>
      <c r="Q247" s="4" t="n"/>
    </row>
    <row r="248">
      <c r="A248" s="2" t="n"/>
      <c r="G248" s="3" t="n"/>
      <c r="H248" s="3" t="n"/>
      <c r="I248" s="3" t="n"/>
      <c r="J248" s="3" t="n"/>
      <c r="K248" s="3">
        <f>IF(COUNT(G248:J248)=0,"",G248+H248-I248-J248)</f>
        <v/>
      </c>
      <c r="Q248" s="4" t="n"/>
    </row>
    <row r="249">
      <c r="A249" s="2" t="n"/>
      <c r="G249" s="3" t="n"/>
      <c r="H249" s="3" t="n"/>
      <c r="I249" s="3" t="n"/>
      <c r="J249" s="3" t="n"/>
      <c r="K249" s="3">
        <f>IF(COUNT(G249:J249)=0,"",G249+H249-I249-J249)</f>
        <v/>
      </c>
      <c r="Q249" s="4" t="n"/>
    </row>
    <row r="250">
      <c r="A250" s="2" t="n"/>
      <c r="G250" s="3" t="n"/>
      <c r="H250" s="3" t="n"/>
      <c r="I250" s="3" t="n"/>
      <c r="J250" s="3" t="n"/>
      <c r="K250" s="3">
        <f>IF(COUNT(G250:J250)=0,"",G250+H250-I250-J250)</f>
        <v/>
      </c>
      <c r="Q250" s="4" t="n"/>
    </row>
    <row r="251">
      <c r="A251" s="2" t="n"/>
      <c r="G251" s="3" t="n"/>
      <c r="H251" s="3" t="n"/>
      <c r="I251" s="3" t="n"/>
      <c r="J251" s="3" t="n"/>
      <c r="K251" s="3">
        <f>IF(COUNT(G251:J251)=0,"",G251+H251-I251-J251)</f>
        <v/>
      </c>
      <c r="Q251" s="4" t="n"/>
    </row>
    <row r="252">
      <c r="A252" s="2" t="n"/>
      <c r="G252" s="3" t="n"/>
      <c r="H252" s="3" t="n"/>
      <c r="I252" s="3" t="n"/>
      <c r="J252" s="3" t="n"/>
      <c r="K252" s="3">
        <f>IF(COUNT(G252:J252)=0,"",G252+H252-I252-J252)</f>
        <v/>
      </c>
      <c r="Q252" s="4" t="n"/>
    </row>
    <row r="253">
      <c r="A253" s="2" t="n"/>
      <c r="G253" s="3" t="n"/>
      <c r="H253" s="3" t="n"/>
      <c r="I253" s="3" t="n"/>
      <c r="J253" s="3" t="n"/>
      <c r="K253" s="3">
        <f>IF(COUNT(G253:J253)=0,"",G253+H253-I253-J253)</f>
        <v/>
      </c>
      <c r="Q253" s="4" t="n"/>
    </row>
    <row r="254">
      <c r="A254" s="2" t="n"/>
      <c r="G254" s="3" t="n"/>
      <c r="H254" s="3" t="n"/>
      <c r="I254" s="3" t="n"/>
      <c r="J254" s="3" t="n"/>
      <c r="K254" s="3">
        <f>IF(COUNT(G254:J254)=0,"",G254+H254-I254-J254)</f>
        <v/>
      </c>
      <c r="Q254" s="4" t="n"/>
    </row>
    <row r="255">
      <c r="A255" s="2" t="n"/>
      <c r="G255" s="3" t="n"/>
      <c r="H255" s="3" t="n"/>
      <c r="I255" s="3" t="n"/>
      <c r="J255" s="3" t="n"/>
      <c r="K255" s="3">
        <f>IF(COUNT(G255:J255)=0,"",G255+H255-I255-J255)</f>
        <v/>
      </c>
      <c r="Q255" s="4" t="n"/>
    </row>
    <row r="256">
      <c r="A256" s="2" t="n"/>
      <c r="G256" s="3" t="n"/>
      <c r="H256" s="3" t="n"/>
      <c r="I256" s="3" t="n"/>
      <c r="J256" s="3" t="n"/>
      <c r="K256" s="3">
        <f>IF(COUNT(G256:J256)=0,"",G256+H256-I256-J256)</f>
        <v/>
      </c>
      <c r="Q256" s="4" t="n"/>
    </row>
    <row r="257">
      <c r="A257" s="2" t="n"/>
      <c r="G257" s="3" t="n"/>
      <c r="H257" s="3" t="n"/>
      <c r="I257" s="3" t="n"/>
      <c r="J257" s="3" t="n"/>
      <c r="K257" s="3">
        <f>IF(COUNT(G257:J257)=0,"",G257+H257-I257-J257)</f>
        <v/>
      </c>
      <c r="Q257" s="4" t="n"/>
    </row>
    <row r="258">
      <c r="A258" s="2" t="n"/>
      <c r="G258" s="3" t="n"/>
      <c r="H258" s="3" t="n"/>
      <c r="I258" s="3" t="n"/>
      <c r="J258" s="3" t="n"/>
      <c r="K258" s="3">
        <f>IF(COUNT(G258:J258)=0,"",G258+H258-I258-J258)</f>
        <v/>
      </c>
      <c r="Q258" s="4" t="n"/>
    </row>
    <row r="259">
      <c r="A259" s="2" t="n"/>
      <c r="G259" s="3" t="n"/>
      <c r="H259" s="3" t="n"/>
      <c r="I259" s="3" t="n"/>
      <c r="J259" s="3" t="n"/>
      <c r="K259" s="3">
        <f>IF(COUNT(G259:J259)=0,"",G259+H259-I259-J259)</f>
        <v/>
      </c>
      <c r="Q259" s="4" t="n"/>
    </row>
    <row r="260">
      <c r="A260" s="2" t="n"/>
      <c r="G260" s="3" t="n"/>
      <c r="H260" s="3" t="n"/>
      <c r="I260" s="3" t="n"/>
      <c r="J260" s="3" t="n"/>
      <c r="K260" s="3">
        <f>IF(COUNT(G260:J260)=0,"",G260+H260-I260-J260)</f>
        <v/>
      </c>
      <c r="Q260" s="4" t="n"/>
    </row>
    <row r="261">
      <c r="A261" s="2" t="n"/>
      <c r="G261" s="3" t="n"/>
      <c r="H261" s="3" t="n"/>
      <c r="I261" s="3" t="n"/>
      <c r="J261" s="3" t="n"/>
      <c r="K261" s="3">
        <f>IF(COUNT(G261:J261)=0,"",G261+H261-I261-J261)</f>
        <v/>
      </c>
      <c r="Q261" s="4" t="n"/>
    </row>
    <row r="262">
      <c r="A262" s="2" t="n"/>
      <c r="G262" s="3" t="n"/>
      <c r="H262" s="3" t="n"/>
      <c r="I262" s="3" t="n"/>
      <c r="J262" s="3" t="n"/>
      <c r="K262" s="3">
        <f>IF(COUNT(G262:J262)=0,"",G262+H262-I262-J262)</f>
        <v/>
      </c>
      <c r="Q262" s="4" t="n"/>
    </row>
    <row r="263">
      <c r="A263" s="2" t="n"/>
      <c r="G263" s="3" t="n"/>
      <c r="H263" s="3" t="n"/>
      <c r="I263" s="3" t="n"/>
      <c r="J263" s="3" t="n"/>
      <c r="K263" s="3">
        <f>IF(COUNT(G263:J263)=0,"",G263+H263-I263-J263)</f>
        <v/>
      </c>
      <c r="Q263" s="4" t="n"/>
    </row>
    <row r="264">
      <c r="A264" s="2" t="n"/>
      <c r="G264" s="3" t="n"/>
      <c r="H264" s="3" t="n"/>
      <c r="I264" s="3" t="n"/>
      <c r="J264" s="3" t="n"/>
      <c r="K264" s="3">
        <f>IF(COUNT(G264:J264)=0,"",G264+H264-I264-J264)</f>
        <v/>
      </c>
      <c r="Q264" s="4" t="n"/>
    </row>
    <row r="265">
      <c r="A265" s="2" t="n"/>
      <c r="G265" s="3" t="n"/>
      <c r="H265" s="3" t="n"/>
      <c r="I265" s="3" t="n"/>
      <c r="J265" s="3" t="n"/>
      <c r="K265" s="3">
        <f>IF(COUNT(G265:J265)=0,"",G265+H265-I265-J265)</f>
        <v/>
      </c>
      <c r="Q265" s="4" t="n"/>
    </row>
    <row r="266">
      <c r="A266" s="2" t="n"/>
      <c r="G266" s="3" t="n"/>
      <c r="H266" s="3" t="n"/>
      <c r="I266" s="3" t="n"/>
      <c r="J266" s="3" t="n"/>
      <c r="K266" s="3">
        <f>IF(COUNT(G266:J266)=0,"",G266+H266-I266-J266)</f>
        <v/>
      </c>
      <c r="Q266" s="4" t="n"/>
    </row>
    <row r="267">
      <c r="A267" s="2" t="n"/>
      <c r="G267" s="3" t="n"/>
      <c r="H267" s="3" t="n"/>
      <c r="I267" s="3" t="n"/>
      <c r="J267" s="3" t="n"/>
      <c r="K267" s="3">
        <f>IF(COUNT(G267:J267)=0,"",G267+H267-I267-J267)</f>
        <v/>
      </c>
      <c r="Q267" s="4" t="n"/>
    </row>
    <row r="268">
      <c r="A268" s="2" t="n"/>
      <c r="G268" s="3" t="n"/>
      <c r="H268" s="3" t="n"/>
      <c r="I268" s="3" t="n"/>
      <c r="J268" s="3" t="n"/>
      <c r="K268" s="3">
        <f>IF(COUNT(G268:J268)=0,"",G268+H268-I268-J268)</f>
        <v/>
      </c>
      <c r="Q268" s="4" t="n"/>
    </row>
    <row r="269">
      <c r="A269" s="2" t="n"/>
      <c r="G269" s="3" t="n"/>
      <c r="H269" s="3" t="n"/>
      <c r="I269" s="3" t="n"/>
      <c r="J269" s="3" t="n"/>
      <c r="K269" s="3">
        <f>IF(COUNT(G269:J269)=0,"",G269+H269-I269-J269)</f>
        <v/>
      </c>
      <c r="Q269" s="4" t="n"/>
    </row>
    <row r="270">
      <c r="A270" s="2" t="n"/>
      <c r="G270" s="3" t="n"/>
      <c r="H270" s="3" t="n"/>
      <c r="I270" s="3" t="n"/>
      <c r="J270" s="3" t="n"/>
      <c r="K270" s="3">
        <f>IF(COUNT(G270:J270)=0,"",G270+H270-I270-J270)</f>
        <v/>
      </c>
      <c r="Q270" s="4" t="n"/>
    </row>
    <row r="271">
      <c r="A271" s="2" t="n"/>
      <c r="G271" s="3" t="n"/>
      <c r="H271" s="3" t="n"/>
      <c r="I271" s="3" t="n"/>
      <c r="J271" s="3" t="n"/>
      <c r="K271" s="3">
        <f>IF(COUNT(G271:J271)=0,"",G271+H271-I271-J271)</f>
        <v/>
      </c>
      <c r="Q271" s="4" t="n"/>
    </row>
    <row r="272">
      <c r="A272" s="2" t="n"/>
      <c r="G272" s="3" t="n"/>
      <c r="H272" s="3" t="n"/>
      <c r="I272" s="3" t="n"/>
      <c r="J272" s="3" t="n"/>
      <c r="K272" s="3">
        <f>IF(COUNT(G272:J272)=0,"",G272+H272-I272-J272)</f>
        <v/>
      </c>
      <c r="Q272" s="4" t="n"/>
    </row>
    <row r="273">
      <c r="A273" s="2" t="n"/>
      <c r="G273" s="3" t="n"/>
      <c r="H273" s="3" t="n"/>
      <c r="I273" s="3" t="n"/>
      <c r="J273" s="3" t="n"/>
      <c r="K273" s="3">
        <f>IF(COUNT(G273:J273)=0,"",G273+H273-I273-J273)</f>
        <v/>
      </c>
      <c r="Q273" s="4" t="n"/>
    </row>
    <row r="274">
      <c r="A274" s="2" t="n"/>
      <c r="G274" s="3" t="n"/>
      <c r="H274" s="3" t="n"/>
      <c r="I274" s="3" t="n"/>
      <c r="J274" s="3" t="n"/>
      <c r="K274" s="3">
        <f>IF(COUNT(G274:J274)=0,"",G274+H274-I274-J274)</f>
        <v/>
      </c>
      <c r="Q274" s="4" t="n"/>
    </row>
    <row r="275">
      <c r="A275" s="2" t="n"/>
      <c r="G275" s="3" t="n"/>
      <c r="H275" s="3" t="n"/>
      <c r="I275" s="3" t="n"/>
      <c r="J275" s="3" t="n"/>
      <c r="K275" s="3">
        <f>IF(COUNT(G275:J275)=0,"",G275+H275-I275-J275)</f>
        <v/>
      </c>
      <c r="Q275" s="4" t="n"/>
    </row>
    <row r="276">
      <c r="A276" s="2" t="n"/>
      <c r="G276" s="3" t="n"/>
      <c r="H276" s="3" t="n"/>
      <c r="I276" s="3" t="n"/>
      <c r="J276" s="3" t="n"/>
      <c r="K276" s="3">
        <f>IF(COUNT(G276:J276)=0,"",G276+H276-I276-J276)</f>
        <v/>
      </c>
      <c r="Q276" s="4" t="n"/>
    </row>
    <row r="277">
      <c r="A277" s="2" t="n"/>
      <c r="G277" s="3" t="n"/>
      <c r="H277" s="3" t="n"/>
      <c r="I277" s="3" t="n"/>
      <c r="J277" s="3" t="n"/>
      <c r="K277" s="3">
        <f>IF(COUNT(G277:J277)=0,"",G277+H277-I277-J277)</f>
        <v/>
      </c>
      <c r="Q277" s="4" t="n"/>
    </row>
    <row r="278">
      <c r="A278" s="2" t="n"/>
      <c r="G278" s="3" t="n"/>
      <c r="H278" s="3" t="n"/>
      <c r="I278" s="3" t="n"/>
      <c r="J278" s="3" t="n"/>
      <c r="K278" s="3">
        <f>IF(COUNT(G278:J278)=0,"",G278+H278-I278-J278)</f>
        <v/>
      </c>
      <c r="Q278" s="4" t="n"/>
    </row>
    <row r="279">
      <c r="A279" s="2" t="n"/>
      <c r="G279" s="3" t="n"/>
      <c r="H279" s="3" t="n"/>
      <c r="I279" s="3" t="n"/>
      <c r="J279" s="3" t="n"/>
      <c r="K279" s="3">
        <f>IF(COUNT(G279:J279)=0,"",G279+H279-I279-J279)</f>
        <v/>
      </c>
      <c r="Q279" s="4" t="n"/>
    </row>
    <row r="280">
      <c r="A280" s="2" t="n"/>
      <c r="G280" s="3" t="n"/>
      <c r="H280" s="3" t="n"/>
      <c r="I280" s="3" t="n"/>
      <c r="J280" s="3" t="n"/>
      <c r="K280" s="3">
        <f>IF(COUNT(G280:J280)=0,"",G280+H280-I280-J280)</f>
        <v/>
      </c>
      <c r="Q280" s="4" t="n"/>
    </row>
    <row r="281">
      <c r="A281" s="2" t="n"/>
      <c r="G281" s="3" t="n"/>
      <c r="H281" s="3" t="n"/>
      <c r="I281" s="3" t="n"/>
      <c r="J281" s="3" t="n"/>
      <c r="K281" s="3">
        <f>IF(COUNT(G281:J281)=0,"",G281+H281-I281-J281)</f>
        <v/>
      </c>
      <c r="Q281" s="4" t="n"/>
    </row>
    <row r="282">
      <c r="A282" s="2" t="n"/>
      <c r="G282" s="3" t="n"/>
      <c r="H282" s="3" t="n"/>
      <c r="I282" s="3" t="n"/>
      <c r="J282" s="3" t="n"/>
      <c r="K282" s="3">
        <f>IF(COUNT(G282:J282)=0,"",G282+H282-I282-J282)</f>
        <v/>
      </c>
      <c r="Q282" s="4" t="n"/>
    </row>
    <row r="283">
      <c r="A283" s="2" t="n"/>
      <c r="G283" s="3" t="n"/>
      <c r="H283" s="3" t="n"/>
      <c r="I283" s="3" t="n"/>
      <c r="J283" s="3" t="n"/>
      <c r="K283" s="3">
        <f>IF(COUNT(G283:J283)=0,"",G283+H283-I283-J283)</f>
        <v/>
      </c>
      <c r="Q283" s="4" t="n"/>
    </row>
    <row r="284">
      <c r="A284" s="2" t="n"/>
      <c r="G284" s="3" t="n"/>
      <c r="H284" s="3" t="n"/>
      <c r="I284" s="3" t="n"/>
      <c r="J284" s="3" t="n"/>
      <c r="K284" s="3">
        <f>IF(COUNT(G284:J284)=0,"",G284+H284-I284-J284)</f>
        <v/>
      </c>
      <c r="Q284" s="4" t="n"/>
    </row>
    <row r="285">
      <c r="A285" s="2" t="n"/>
      <c r="G285" s="3" t="n"/>
      <c r="H285" s="3" t="n"/>
      <c r="I285" s="3" t="n"/>
      <c r="J285" s="3" t="n"/>
      <c r="K285" s="3">
        <f>IF(COUNT(G285:J285)=0,"",G285+H285-I285-J285)</f>
        <v/>
      </c>
      <c r="Q285" s="4" t="n"/>
    </row>
    <row r="286">
      <c r="A286" s="2" t="n"/>
      <c r="G286" s="3" t="n"/>
      <c r="H286" s="3" t="n"/>
      <c r="I286" s="3" t="n"/>
      <c r="J286" s="3" t="n"/>
      <c r="K286" s="3">
        <f>IF(COUNT(G286:J286)=0,"",G286+H286-I286-J286)</f>
        <v/>
      </c>
      <c r="Q286" s="4" t="n"/>
    </row>
    <row r="287">
      <c r="A287" s="2" t="n"/>
      <c r="G287" s="3" t="n"/>
      <c r="H287" s="3" t="n"/>
      <c r="I287" s="3" t="n"/>
      <c r="J287" s="3" t="n"/>
      <c r="K287" s="3">
        <f>IF(COUNT(G287:J287)=0,"",G287+H287-I287-J287)</f>
        <v/>
      </c>
      <c r="Q287" s="4" t="n"/>
    </row>
    <row r="288">
      <c r="A288" s="2" t="n"/>
      <c r="G288" s="3" t="n"/>
      <c r="H288" s="3" t="n"/>
      <c r="I288" s="3" t="n"/>
      <c r="J288" s="3" t="n"/>
      <c r="K288" s="3">
        <f>IF(COUNT(G288:J288)=0,"",G288+H288-I288-J288)</f>
        <v/>
      </c>
      <c r="Q288" s="4" t="n"/>
    </row>
    <row r="289">
      <c r="A289" s="2" t="n"/>
      <c r="G289" s="3" t="n"/>
      <c r="H289" s="3" t="n"/>
      <c r="I289" s="3" t="n"/>
      <c r="J289" s="3" t="n"/>
      <c r="K289" s="3">
        <f>IF(COUNT(G289:J289)=0,"",G289+H289-I289-J289)</f>
        <v/>
      </c>
      <c r="Q289" s="4" t="n"/>
    </row>
    <row r="290">
      <c r="A290" s="2" t="n"/>
      <c r="G290" s="3" t="n"/>
      <c r="H290" s="3" t="n"/>
      <c r="I290" s="3" t="n"/>
      <c r="J290" s="3" t="n"/>
      <c r="K290" s="3">
        <f>IF(COUNT(G290:J290)=0,"",G290+H290-I290-J290)</f>
        <v/>
      </c>
      <c r="Q290" s="4" t="n"/>
    </row>
    <row r="291">
      <c r="A291" s="2" t="n"/>
      <c r="G291" s="3" t="n"/>
      <c r="H291" s="3" t="n"/>
      <c r="I291" s="3" t="n"/>
      <c r="J291" s="3" t="n"/>
      <c r="K291" s="3">
        <f>IF(COUNT(G291:J291)=0,"",G291+H291-I291-J291)</f>
        <v/>
      </c>
      <c r="Q291" s="4" t="n"/>
    </row>
    <row r="292">
      <c r="A292" s="2" t="n"/>
      <c r="G292" s="3" t="n"/>
      <c r="H292" s="3" t="n"/>
      <c r="I292" s="3" t="n"/>
      <c r="J292" s="3" t="n"/>
      <c r="K292" s="3">
        <f>IF(COUNT(G292:J292)=0,"",G292+H292-I292-J292)</f>
        <v/>
      </c>
      <c r="Q292" s="4" t="n"/>
    </row>
    <row r="293">
      <c r="A293" s="2" t="n"/>
      <c r="G293" s="3" t="n"/>
      <c r="H293" s="3" t="n"/>
      <c r="I293" s="3" t="n"/>
      <c r="J293" s="3" t="n"/>
      <c r="K293" s="3">
        <f>IF(COUNT(G293:J293)=0,"",G293+H293-I293-J293)</f>
        <v/>
      </c>
      <c r="Q293" s="4" t="n"/>
    </row>
    <row r="294">
      <c r="A294" s="2" t="n"/>
      <c r="G294" s="3" t="n"/>
      <c r="H294" s="3" t="n"/>
      <c r="I294" s="3" t="n"/>
      <c r="J294" s="3" t="n"/>
      <c r="K294" s="3">
        <f>IF(COUNT(G294:J294)=0,"",G294+H294-I294-J294)</f>
        <v/>
      </c>
      <c r="Q294" s="4" t="n"/>
    </row>
    <row r="295">
      <c r="A295" s="2" t="n"/>
      <c r="G295" s="3" t="n"/>
      <c r="H295" s="3" t="n"/>
      <c r="I295" s="3" t="n"/>
      <c r="J295" s="3" t="n"/>
      <c r="K295" s="3">
        <f>IF(COUNT(G295:J295)=0,"",G295+H295-I295-J295)</f>
        <v/>
      </c>
      <c r="Q295" s="4" t="n"/>
    </row>
    <row r="296">
      <c r="A296" s="2" t="n"/>
      <c r="G296" s="3" t="n"/>
      <c r="H296" s="3" t="n"/>
      <c r="I296" s="3" t="n"/>
      <c r="J296" s="3" t="n"/>
      <c r="K296" s="3">
        <f>IF(COUNT(G296:J296)=0,"",G296+H296-I296-J296)</f>
        <v/>
      </c>
      <c r="Q296" s="4" t="n"/>
    </row>
    <row r="297">
      <c r="A297" s="2" t="n"/>
      <c r="G297" s="3" t="n"/>
      <c r="H297" s="3" t="n"/>
      <c r="I297" s="3" t="n"/>
      <c r="J297" s="3" t="n"/>
      <c r="K297" s="3">
        <f>IF(COUNT(G297:J297)=0,"",G297+H297-I297-J297)</f>
        <v/>
      </c>
      <c r="Q297" s="4" t="n"/>
    </row>
    <row r="298">
      <c r="A298" s="2" t="n"/>
      <c r="G298" s="3" t="n"/>
      <c r="H298" s="3" t="n"/>
      <c r="I298" s="3" t="n"/>
      <c r="J298" s="3" t="n"/>
      <c r="K298" s="3">
        <f>IF(COUNT(G298:J298)=0,"",G298+H298-I298-J298)</f>
        <v/>
      </c>
      <c r="Q298" s="4" t="n"/>
    </row>
    <row r="299">
      <c r="A299" s="2" t="n"/>
      <c r="G299" s="3" t="n"/>
      <c r="H299" s="3" t="n"/>
      <c r="I299" s="3" t="n"/>
      <c r="J299" s="3" t="n"/>
      <c r="K299" s="3">
        <f>IF(COUNT(G299:J299)=0,"",G299+H299-I299-J299)</f>
        <v/>
      </c>
      <c r="Q299" s="4" t="n"/>
    </row>
    <row r="300">
      <c r="A300" s="2" t="n"/>
      <c r="G300" s="3" t="n"/>
      <c r="H300" s="3" t="n"/>
      <c r="I300" s="3" t="n"/>
      <c r="J300" s="3" t="n"/>
      <c r="K300" s="3">
        <f>IF(COUNT(G300:J300)=0,"",G300+H300-I300-J300)</f>
        <v/>
      </c>
      <c r="Q300" s="4" t="n"/>
    </row>
    <row r="301">
      <c r="A301" s="2" t="n"/>
      <c r="G301" s="3" t="n"/>
      <c r="H301" s="3" t="n"/>
      <c r="I301" s="3" t="n"/>
      <c r="J301" s="3" t="n"/>
      <c r="K301" s="3">
        <f>IF(COUNT(G301:J301)=0,"",G301+H301-I301-J301)</f>
        <v/>
      </c>
      <c r="Q301" s="4" t="n"/>
    </row>
    <row r="302">
      <c r="A302" s="2" t="n"/>
      <c r="G302" s="3" t="n"/>
      <c r="H302" s="3" t="n"/>
      <c r="I302" s="3" t="n"/>
      <c r="J302" s="3" t="n"/>
      <c r="K302" s="3">
        <f>IF(COUNT(G302:J302)=0,"",G302+H302-I302-J302)</f>
        <v/>
      </c>
      <c r="Q302" s="4" t="n"/>
    </row>
    <row r="303">
      <c r="A303" s="2" t="n"/>
      <c r="G303" s="3" t="n"/>
      <c r="H303" s="3" t="n"/>
      <c r="I303" s="3" t="n"/>
      <c r="J303" s="3" t="n"/>
      <c r="K303" s="3">
        <f>IF(COUNT(G303:J303)=0,"",G303+H303-I303-J303)</f>
        <v/>
      </c>
      <c r="Q303" s="4" t="n"/>
    </row>
    <row r="304">
      <c r="A304" s="2" t="n"/>
      <c r="G304" s="3" t="n"/>
      <c r="H304" s="3" t="n"/>
      <c r="I304" s="3" t="n"/>
      <c r="J304" s="3" t="n"/>
      <c r="K304" s="3">
        <f>IF(COUNT(G304:J304)=0,"",G304+H304-I304-J304)</f>
        <v/>
      </c>
      <c r="Q304" s="4" t="n"/>
    </row>
    <row r="305">
      <c r="A305" s="2" t="n"/>
      <c r="G305" s="3" t="n"/>
      <c r="H305" s="3" t="n"/>
      <c r="I305" s="3" t="n"/>
      <c r="J305" s="3" t="n"/>
      <c r="K305" s="3">
        <f>IF(COUNT(G305:J305)=0,"",G305+H305-I305-J305)</f>
        <v/>
      </c>
      <c r="Q305" s="4" t="n"/>
    </row>
    <row r="306">
      <c r="A306" s="2" t="n"/>
      <c r="G306" s="3" t="n"/>
      <c r="H306" s="3" t="n"/>
      <c r="I306" s="3" t="n"/>
      <c r="J306" s="3" t="n"/>
      <c r="K306" s="3">
        <f>IF(COUNT(G306:J306)=0,"",G306+H306-I306-J306)</f>
        <v/>
      </c>
      <c r="Q306" s="4" t="n"/>
    </row>
    <row r="307">
      <c r="A307" s="2" t="n"/>
      <c r="G307" s="3" t="n"/>
      <c r="H307" s="3" t="n"/>
      <c r="I307" s="3" t="n"/>
      <c r="J307" s="3" t="n"/>
      <c r="K307" s="3">
        <f>IF(COUNT(G307:J307)=0,"",G307+H307-I307-J307)</f>
        <v/>
      </c>
      <c r="Q307" s="4" t="n"/>
    </row>
    <row r="308">
      <c r="A308" s="2" t="n"/>
      <c r="G308" s="3" t="n"/>
      <c r="H308" s="3" t="n"/>
      <c r="I308" s="3" t="n"/>
      <c r="J308" s="3" t="n"/>
      <c r="K308" s="3">
        <f>IF(COUNT(G308:J308)=0,"",G308+H308-I308-J308)</f>
        <v/>
      </c>
      <c r="Q308" s="4" t="n"/>
    </row>
    <row r="309">
      <c r="A309" s="2" t="n"/>
      <c r="G309" s="3" t="n"/>
      <c r="H309" s="3" t="n"/>
      <c r="I309" s="3" t="n"/>
      <c r="J309" s="3" t="n"/>
      <c r="K309" s="3">
        <f>IF(COUNT(G309:J309)=0,"",G309+H309-I309-J309)</f>
        <v/>
      </c>
      <c r="Q309" s="4" t="n"/>
    </row>
    <row r="310">
      <c r="A310" s="2" t="n"/>
      <c r="G310" s="3" t="n"/>
      <c r="H310" s="3" t="n"/>
      <c r="I310" s="3" t="n"/>
      <c r="J310" s="3" t="n"/>
      <c r="K310" s="3">
        <f>IF(COUNT(G310:J310)=0,"",G310+H310-I310-J310)</f>
        <v/>
      </c>
      <c r="Q310" s="4" t="n"/>
    </row>
    <row r="311">
      <c r="A311" s="2" t="n"/>
      <c r="G311" s="3" t="n"/>
      <c r="H311" s="3" t="n"/>
      <c r="I311" s="3" t="n"/>
      <c r="J311" s="3" t="n"/>
      <c r="K311" s="3">
        <f>IF(COUNT(G311:J311)=0,"",G311+H311-I311-J311)</f>
        <v/>
      </c>
      <c r="Q311" s="4" t="n"/>
    </row>
    <row r="312">
      <c r="A312" s="2" t="n"/>
      <c r="G312" s="3" t="n"/>
      <c r="H312" s="3" t="n"/>
      <c r="I312" s="3" t="n"/>
      <c r="J312" s="3" t="n"/>
      <c r="K312" s="3">
        <f>IF(COUNT(G312:J312)=0,"",G312+H312-I312-J312)</f>
        <v/>
      </c>
      <c r="Q312" s="4" t="n"/>
    </row>
    <row r="313">
      <c r="A313" s="2" t="n"/>
      <c r="G313" s="3" t="n"/>
      <c r="H313" s="3" t="n"/>
      <c r="I313" s="3" t="n"/>
      <c r="J313" s="3" t="n"/>
      <c r="K313" s="3">
        <f>IF(COUNT(G313:J313)=0,"",G313+H313-I313-J313)</f>
        <v/>
      </c>
      <c r="Q313" s="4" t="n"/>
    </row>
    <row r="314">
      <c r="A314" s="2" t="n"/>
      <c r="G314" s="3" t="n"/>
      <c r="H314" s="3" t="n"/>
      <c r="I314" s="3" t="n"/>
      <c r="J314" s="3" t="n"/>
      <c r="K314" s="3">
        <f>IF(COUNT(G314:J314)=0,"",G314+H314-I314-J314)</f>
        <v/>
      </c>
      <c r="Q314" s="4" t="n"/>
    </row>
    <row r="315">
      <c r="A315" s="2" t="n"/>
      <c r="G315" s="3" t="n"/>
      <c r="H315" s="3" t="n"/>
      <c r="I315" s="3" t="n"/>
      <c r="J315" s="3" t="n"/>
      <c r="K315" s="3">
        <f>IF(COUNT(G315:J315)=0,"",G315+H315-I315-J315)</f>
        <v/>
      </c>
      <c r="Q315" s="4" t="n"/>
    </row>
    <row r="316">
      <c r="A316" s="2" t="n"/>
      <c r="G316" s="3" t="n"/>
      <c r="H316" s="3" t="n"/>
      <c r="I316" s="3" t="n"/>
      <c r="J316" s="3" t="n"/>
      <c r="K316" s="3">
        <f>IF(COUNT(G316:J316)=0,"",G316+H316-I316-J316)</f>
        <v/>
      </c>
      <c r="Q316" s="4" t="n"/>
    </row>
    <row r="317">
      <c r="A317" s="2" t="n"/>
      <c r="G317" s="3" t="n"/>
      <c r="H317" s="3" t="n"/>
      <c r="I317" s="3" t="n"/>
      <c r="J317" s="3" t="n"/>
      <c r="K317" s="3">
        <f>IF(COUNT(G317:J317)=0,"",G317+H317-I317-J317)</f>
        <v/>
      </c>
      <c r="Q317" s="4" t="n"/>
    </row>
    <row r="318">
      <c r="A318" s="2" t="n"/>
      <c r="G318" s="3" t="n"/>
      <c r="H318" s="3" t="n"/>
      <c r="I318" s="3" t="n"/>
      <c r="J318" s="3" t="n"/>
      <c r="K318" s="3">
        <f>IF(COUNT(G318:J318)=0,"",G318+H318-I318-J318)</f>
        <v/>
      </c>
      <c r="Q318" s="4" t="n"/>
    </row>
    <row r="319">
      <c r="A319" s="2" t="n"/>
      <c r="G319" s="3" t="n"/>
      <c r="H319" s="3" t="n"/>
      <c r="I319" s="3" t="n"/>
      <c r="J319" s="3" t="n"/>
      <c r="K319" s="3">
        <f>IF(COUNT(G319:J319)=0,"",G319+H319-I319-J319)</f>
        <v/>
      </c>
      <c r="Q319" s="4" t="n"/>
    </row>
    <row r="320">
      <c r="A320" s="2" t="n"/>
      <c r="G320" s="3" t="n"/>
      <c r="H320" s="3" t="n"/>
      <c r="I320" s="3" t="n"/>
      <c r="J320" s="3" t="n"/>
      <c r="K320" s="3">
        <f>IF(COUNT(G320:J320)=0,"",G320+H320-I320-J320)</f>
        <v/>
      </c>
      <c r="Q320" s="4" t="n"/>
    </row>
    <row r="321">
      <c r="A321" s="2" t="n"/>
      <c r="G321" s="3" t="n"/>
      <c r="H321" s="3" t="n"/>
      <c r="I321" s="3" t="n"/>
      <c r="J321" s="3" t="n"/>
      <c r="K321" s="3">
        <f>IF(COUNT(G321:J321)=0,"",G321+H321-I321-J321)</f>
        <v/>
      </c>
      <c r="Q321" s="4" t="n"/>
    </row>
    <row r="322">
      <c r="A322" s="2" t="n"/>
      <c r="G322" s="3" t="n"/>
      <c r="H322" s="3" t="n"/>
      <c r="I322" s="3" t="n"/>
      <c r="J322" s="3" t="n"/>
      <c r="K322" s="3">
        <f>IF(COUNT(G322:J322)=0,"",G322+H322-I322-J322)</f>
        <v/>
      </c>
      <c r="Q322" s="4" t="n"/>
    </row>
    <row r="323">
      <c r="A323" s="2" t="n"/>
      <c r="G323" s="3" t="n"/>
      <c r="H323" s="3" t="n"/>
      <c r="I323" s="3" t="n"/>
      <c r="J323" s="3" t="n"/>
      <c r="K323" s="3">
        <f>IF(COUNT(G323:J323)=0,"",G323+H323-I323-J323)</f>
        <v/>
      </c>
      <c r="Q323" s="4" t="n"/>
    </row>
    <row r="324">
      <c r="A324" s="2" t="n"/>
      <c r="G324" s="3" t="n"/>
      <c r="H324" s="3" t="n"/>
      <c r="I324" s="3" t="n"/>
      <c r="J324" s="3" t="n"/>
      <c r="K324" s="3">
        <f>IF(COUNT(G324:J324)=0,"",G324+H324-I324-J324)</f>
        <v/>
      </c>
      <c r="Q324" s="4" t="n"/>
    </row>
    <row r="325">
      <c r="A325" s="2" t="n"/>
      <c r="G325" s="3" t="n"/>
      <c r="H325" s="3" t="n"/>
      <c r="I325" s="3" t="n"/>
      <c r="J325" s="3" t="n"/>
      <c r="K325" s="3">
        <f>IF(COUNT(G325:J325)=0,"",G325+H325-I325-J325)</f>
        <v/>
      </c>
      <c r="Q325" s="4" t="n"/>
    </row>
    <row r="326">
      <c r="A326" s="2" t="n"/>
      <c r="G326" s="3" t="n"/>
      <c r="H326" s="3" t="n"/>
      <c r="I326" s="3" t="n"/>
      <c r="J326" s="3" t="n"/>
      <c r="K326" s="3">
        <f>IF(COUNT(G326:J326)=0,"",G326+H326-I326-J326)</f>
        <v/>
      </c>
      <c r="Q326" s="4" t="n"/>
    </row>
    <row r="327">
      <c r="A327" s="2" t="n"/>
      <c r="G327" s="3" t="n"/>
      <c r="H327" s="3" t="n"/>
      <c r="I327" s="3" t="n"/>
      <c r="J327" s="3" t="n"/>
      <c r="K327" s="3">
        <f>IF(COUNT(G327:J327)=0,"",G327+H327-I327-J327)</f>
        <v/>
      </c>
      <c r="Q327" s="4" t="n"/>
    </row>
    <row r="328">
      <c r="A328" s="2" t="n"/>
      <c r="G328" s="3" t="n"/>
      <c r="H328" s="3" t="n"/>
      <c r="I328" s="3" t="n"/>
      <c r="J328" s="3" t="n"/>
      <c r="K328" s="3">
        <f>IF(COUNT(G328:J328)=0,"",G328+H328-I328-J328)</f>
        <v/>
      </c>
      <c r="Q328" s="4" t="n"/>
    </row>
    <row r="329">
      <c r="A329" s="2" t="n"/>
      <c r="G329" s="3" t="n"/>
      <c r="H329" s="3" t="n"/>
      <c r="I329" s="3" t="n"/>
      <c r="J329" s="3" t="n"/>
      <c r="K329" s="3">
        <f>IF(COUNT(G329:J329)=0,"",G329+H329-I329-J329)</f>
        <v/>
      </c>
      <c r="Q329" s="4" t="n"/>
    </row>
    <row r="330">
      <c r="A330" s="2" t="n"/>
      <c r="G330" s="3" t="n"/>
      <c r="H330" s="3" t="n"/>
      <c r="I330" s="3" t="n"/>
      <c r="J330" s="3" t="n"/>
      <c r="K330" s="3">
        <f>IF(COUNT(G330:J330)=0,"",G330+H330-I330-J330)</f>
        <v/>
      </c>
      <c r="Q330" s="4" t="n"/>
    </row>
    <row r="331">
      <c r="A331" s="2" t="n"/>
      <c r="G331" s="3" t="n"/>
      <c r="H331" s="3" t="n"/>
      <c r="I331" s="3" t="n"/>
      <c r="J331" s="3" t="n"/>
      <c r="K331" s="3">
        <f>IF(COUNT(G331:J331)=0,"",G331+H331-I331-J331)</f>
        <v/>
      </c>
      <c r="Q331" s="4" t="n"/>
    </row>
    <row r="332">
      <c r="A332" s="2" t="n"/>
      <c r="G332" s="3" t="n"/>
      <c r="H332" s="3" t="n"/>
      <c r="I332" s="3" t="n"/>
      <c r="J332" s="3" t="n"/>
      <c r="K332" s="3">
        <f>IF(COUNT(G332:J332)=0,"",G332+H332-I332-J332)</f>
        <v/>
      </c>
      <c r="Q332" s="4" t="n"/>
    </row>
    <row r="333">
      <c r="A333" s="2" t="n"/>
      <c r="G333" s="3" t="n"/>
      <c r="H333" s="3" t="n"/>
      <c r="I333" s="3" t="n"/>
      <c r="J333" s="3" t="n"/>
      <c r="K333" s="3">
        <f>IF(COUNT(G333:J333)=0,"",G333+H333-I333-J333)</f>
        <v/>
      </c>
      <c r="Q333" s="4" t="n"/>
    </row>
    <row r="334">
      <c r="A334" s="2" t="n"/>
      <c r="G334" s="3" t="n"/>
      <c r="H334" s="3" t="n"/>
      <c r="I334" s="3" t="n"/>
      <c r="J334" s="3" t="n"/>
      <c r="K334" s="3">
        <f>IF(COUNT(G334:J334)=0,"",G334+H334-I334-J334)</f>
        <v/>
      </c>
      <c r="Q334" s="4" t="n"/>
    </row>
    <row r="335">
      <c r="A335" s="2" t="n"/>
      <c r="G335" s="3" t="n"/>
      <c r="H335" s="3" t="n"/>
      <c r="I335" s="3" t="n"/>
      <c r="J335" s="3" t="n"/>
      <c r="K335" s="3">
        <f>IF(COUNT(G335:J335)=0,"",G335+H335-I335-J335)</f>
        <v/>
      </c>
      <c r="Q335" s="4" t="n"/>
    </row>
    <row r="336">
      <c r="A336" s="2" t="n"/>
      <c r="G336" s="3" t="n"/>
      <c r="H336" s="3" t="n"/>
      <c r="I336" s="3" t="n"/>
      <c r="J336" s="3" t="n"/>
      <c r="K336" s="3">
        <f>IF(COUNT(G336:J336)=0,"",G336+H336-I336-J336)</f>
        <v/>
      </c>
      <c r="Q336" s="4" t="n"/>
    </row>
    <row r="337">
      <c r="A337" s="2" t="n"/>
      <c r="G337" s="3" t="n"/>
      <c r="H337" s="3" t="n"/>
      <c r="I337" s="3" t="n"/>
      <c r="J337" s="3" t="n"/>
      <c r="K337" s="3">
        <f>IF(COUNT(G337:J337)=0,"",G337+H337-I337-J337)</f>
        <v/>
      </c>
      <c r="Q337" s="4" t="n"/>
    </row>
    <row r="338">
      <c r="A338" s="2" t="n"/>
      <c r="G338" s="3" t="n"/>
      <c r="H338" s="3" t="n"/>
      <c r="I338" s="3" t="n"/>
      <c r="J338" s="3" t="n"/>
      <c r="K338" s="3">
        <f>IF(COUNT(G338:J338)=0,"",G338+H338-I338-J338)</f>
        <v/>
      </c>
      <c r="Q338" s="4" t="n"/>
    </row>
    <row r="339">
      <c r="A339" s="2" t="n"/>
      <c r="G339" s="3" t="n"/>
      <c r="H339" s="3" t="n"/>
      <c r="I339" s="3" t="n"/>
      <c r="J339" s="3" t="n"/>
      <c r="K339" s="3">
        <f>IF(COUNT(G339:J339)=0,"",G339+H339-I339-J339)</f>
        <v/>
      </c>
      <c r="Q339" s="4" t="n"/>
    </row>
    <row r="340">
      <c r="A340" s="2" t="n"/>
      <c r="G340" s="3" t="n"/>
      <c r="H340" s="3" t="n"/>
      <c r="I340" s="3" t="n"/>
      <c r="J340" s="3" t="n"/>
      <c r="K340" s="3">
        <f>IF(COUNT(G340:J340)=0,"",G340+H340-I340-J340)</f>
        <v/>
      </c>
      <c r="Q340" s="4" t="n"/>
    </row>
    <row r="341">
      <c r="A341" s="2" t="n"/>
      <c r="G341" s="3" t="n"/>
      <c r="H341" s="3" t="n"/>
      <c r="I341" s="3" t="n"/>
      <c r="J341" s="3" t="n"/>
      <c r="K341" s="3">
        <f>IF(COUNT(G341:J341)=0,"",G341+H341-I341-J341)</f>
        <v/>
      </c>
      <c r="Q341" s="4" t="n"/>
    </row>
    <row r="342">
      <c r="A342" s="2" t="n"/>
      <c r="G342" s="3" t="n"/>
      <c r="H342" s="3" t="n"/>
      <c r="I342" s="3" t="n"/>
      <c r="J342" s="3" t="n"/>
      <c r="K342" s="3">
        <f>IF(COUNT(G342:J342)=0,"",G342+H342-I342-J342)</f>
        <v/>
      </c>
      <c r="Q342" s="4" t="n"/>
    </row>
    <row r="343">
      <c r="A343" s="2" t="n"/>
      <c r="G343" s="3" t="n"/>
      <c r="H343" s="3" t="n"/>
      <c r="I343" s="3" t="n"/>
      <c r="J343" s="3" t="n"/>
      <c r="K343" s="3">
        <f>IF(COUNT(G343:J343)=0,"",G343+H343-I343-J343)</f>
        <v/>
      </c>
      <c r="Q343" s="4" t="n"/>
    </row>
    <row r="344">
      <c r="A344" s="2" t="n"/>
      <c r="G344" s="3" t="n"/>
      <c r="H344" s="3" t="n"/>
      <c r="I344" s="3" t="n"/>
      <c r="J344" s="3" t="n"/>
      <c r="K344" s="3">
        <f>IF(COUNT(G344:J344)=0,"",G344+H344-I344-J344)</f>
        <v/>
      </c>
      <c r="Q344" s="4" t="n"/>
    </row>
    <row r="345">
      <c r="A345" s="2" t="n"/>
      <c r="G345" s="3" t="n"/>
      <c r="H345" s="3" t="n"/>
      <c r="I345" s="3" t="n"/>
      <c r="J345" s="3" t="n"/>
      <c r="K345" s="3">
        <f>IF(COUNT(G345:J345)=0,"",G345+H345-I345-J345)</f>
        <v/>
      </c>
      <c r="Q345" s="4" t="n"/>
    </row>
    <row r="346">
      <c r="A346" s="2" t="n"/>
      <c r="G346" s="3" t="n"/>
      <c r="H346" s="3" t="n"/>
      <c r="I346" s="3" t="n"/>
      <c r="J346" s="3" t="n"/>
      <c r="K346" s="3">
        <f>IF(COUNT(G346:J346)=0,"",G346+H346-I346-J346)</f>
        <v/>
      </c>
      <c r="Q346" s="4" t="n"/>
    </row>
    <row r="347">
      <c r="A347" s="2" t="n"/>
      <c r="G347" s="3" t="n"/>
      <c r="H347" s="3" t="n"/>
      <c r="I347" s="3" t="n"/>
      <c r="J347" s="3" t="n"/>
      <c r="K347" s="3">
        <f>IF(COUNT(G347:J347)=0,"",G347+H347-I347-J347)</f>
        <v/>
      </c>
      <c r="Q347" s="4" t="n"/>
    </row>
    <row r="348">
      <c r="A348" s="2" t="n"/>
      <c r="G348" s="3" t="n"/>
      <c r="H348" s="3" t="n"/>
      <c r="I348" s="3" t="n"/>
      <c r="J348" s="3" t="n"/>
      <c r="K348" s="3">
        <f>IF(COUNT(G348:J348)=0,"",G348+H348-I348-J348)</f>
        <v/>
      </c>
      <c r="Q348" s="4" t="n"/>
    </row>
    <row r="349">
      <c r="A349" s="2" t="n"/>
      <c r="G349" s="3" t="n"/>
      <c r="H349" s="3" t="n"/>
      <c r="I349" s="3" t="n"/>
      <c r="J349" s="3" t="n"/>
      <c r="K349" s="3">
        <f>IF(COUNT(G349:J349)=0,"",G349+H349-I349-J349)</f>
        <v/>
      </c>
      <c r="Q349" s="4" t="n"/>
    </row>
    <row r="350">
      <c r="A350" s="2" t="n"/>
      <c r="G350" s="3" t="n"/>
      <c r="H350" s="3" t="n"/>
      <c r="I350" s="3" t="n"/>
      <c r="J350" s="3" t="n"/>
      <c r="K350" s="3">
        <f>IF(COUNT(G350:J350)=0,"",G350+H350-I350-J350)</f>
        <v/>
      </c>
      <c r="Q350" s="4" t="n"/>
    </row>
    <row r="351">
      <c r="A351" s="2" t="n"/>
      <c r="G351" s="3" t="n"/>
      <c r="H351" s="3" t="n"/>
      <c r="I351" s="3" t="n"/>
      <c r="J351" s="3" t="n"/>
      <c r="K351" s="3">
        <f>IF(COUNT(G351:J351)=0,"",G351+H351-I351-J351)</f>
        <v/>
      </c>
      <c r="Q351" s="4" t="n"/>
    </row>
    <row r="352">
      <c r="A352" s="2" t="n"/>
      <c r="G352" s="3" t="n"/>
      <c r="H352" s="3" t="n"/>
      <c r="I352" s="3" t="n"/>
      <c r="J352" s="3" t="n"/>
      <c r="K352" s="3">
        <f>IF(COUNT(G352:J352)=0,"",G352+H352-I352-J352)</f>
        <v/>
      </c>
      <c r="Q352" s="4" t="n"/>
    </row>
    <row r="353">
      <c r="A353" s="2" t="n"/>
      <c r="G353" s="3" t="n"/>
      <c r="H353" s="3" t="n"/>
      <c r="I353" s="3" t="n"/>
      <c r="J353" s="3" t="n"/>
      <c r="K353" s="3">
        <f>IF(COUNT(G353:J353)=0,"",G353+H353-I353-J353)</f>
        <v/>
      </c>
      <c r="Q353" s="4" t="n"/>
    </row>
    <row r="354">
      <c r="A354" s="2" t="n"/>
      <c r="G354" s="3" t="n"/>
      <c r="H354" s="3" t="n"/>
      <c r="I354" s="3" t="n"/>
      <c r="J354" s="3" t="n"/>
      <c r="K354" s="3">
        <f>IF(COUNT(G354:J354)=0,"",G354+H354-I354-J354)</f>
        <v/>
      </c>
      <c r="Q354" s="4" t="n"/>
    </row>
    <row r="355">
      <c r="A355" s="2" t="n"/>
      <c r="G355" s="3" t="n"/>
      <c r="H355" s="3" t="n"/>
      <c r="I355" s="3" t="n"/>
      <c r="J355" s="3" t="n"/>
      <c r="K355" s="3">
        <f>IF(COUNT(G355:J355)=0,"",G355+H355-I355-J355)</f>
        <v/>
      </c>
      <c r="Q355" s="4" t="n"/>
    </row>
    <row r="356">
      <c r="A356" s="2" t="n"/>
      <c r="G356" s="3" t="n"/>
      <c r="H356" s="3" t="n"/>
      <c r="I356" s="3" t="n"/>
      <c r="J356" s="3" t="n"/>
      <c r="K356" s="3">
        <f>IF(COUNT(G356:J356)=0,"",G356+H356-I356-J356)</f>
        <v/>
      </c>
      <c r="Q356" s="4" t="n"/>
    </row>
    <row r="357">
      <c r="A357" s="2" t="n"/>
      <c r="G357" s="3" t="n"/>
      <c r="H357" s="3" t="n"/>
      <c r="I357" s="3" t="n"/>
      <c r="J357" s="3" t="n"/>
      <c r="K357" s="3">
        <f>IF(COUNT(G357:J357)=0,"",G357+H357-I357-J357)</f>
        <v/>
      </c>
      <c r="Q357" s="4" t="n"/>
    </row>
    <row r="358">
      <c r="A358" s="2" t="n"/>
      <c r="G358" s="3" t="n"/>
      <c r="H358" s="3" t="n"/>
      <c r="I358" s="3" t="n"/>
      <c r="J358" s="3" t="n"/>
      <c r="K358" s="3">
        <f>IF(COUNT(G358:J358)=0,"",G358+H358-I358-J358)</f>
        <v/>
      </c>
      <c r="Q358" s="4" t="n"/>
    </row>
    <row r="359">
      <c r="A359" s="2" t="n"/>
      <c r="G359" s="3" t="n"/>
      <c r="H359" s="3" t="n"/>
      <c r="I359" s="3" t="n"/>
      <c r="J359" s="3" t="n"/>
      <c r="K359" s="3">
        <f>IF(COUNT(G359:J359)=0,"",G359+H359-I359-J359)</f>
        <v/>
      </c>
      <c r="Q359" s="4" t="n"/>
    </row>
    <row r="360">
      <c r="A360" s="2" t="n"/>
      <c r="G360" s="3" t="n"/>
      <c r="H360" s="3" t="n"/>
      <c r="I360" s="3" t="n"/>
      <c r="J360" s="3" t="n"/>
      <c r="K360" s="3">
        <f>IF(COUNT(G360:J360)=0,"",G360+H360-I360-J360)</f>
        <v/>
      </c>
      <c r="Q360" s="4" t="n"/>
    </row>
    <row r="361">
      <c r="A361" s="2" t="n"/>
      <c r="G361" s="3" t="n"/>
      <c r="H361" s="3" t="n"/>
      <c r="I361" s="3" t="n"/>
      <c r="J361" s="3" t="n"/>
      <c r="K361" s="3">
        <f>IF(COUNT(G361:J361)=0,"",G361+H361-I361-J361)</f>
        <v/>
      </c>
      <c r="Q361" s="4" t="n"/>
    </row>
    <row r="362">
      <c r="A362" s="2" t="n"/>
      <c r="G362" s="3" t="n"/>
      <c r="H362" s="3" t="n"/>
      <c r="I362" s="3" t="n"/>
      <c r="J362" s="3" t="n"/>
      <c r="K362" s="3">
        <f>IF(COUNT(G362:J362)=0,"",G362+H362-I362-J362)</f>
        <v/>
      </c>
      <c r="Q362" s="4" t="n"/>
    </row>
    <row r="363">
      <c r="A363" s="2" t="n"/>
      <c r="G363" s="3" t="n"/>
      <c r="H363" s="3" t="n"/>
      <c r="I363" s="3" t="n"/>
      <c r="J363" s="3" t="n"/>
      <c r="K363" s="3">
        <f>IF(COUNT(G363:J363)=0,"",G363+H363-I363-J363)</f>
        <v/>
      </c>
      <c r="Q363" s="4" t="n"/>
    </row>
    <row r="364">
      <c r="A364" s="2" t="n"/>
      <c r="G364" s="3" t="n"/>
      <c r="H364" s="3" t="n"/>
      <c r="I364" s="3" t="n"/>
      <c r="J364" s="3" t="n"/>
      <c r="K364" s="3">
        <f>IF(COUNT(G364:J364)=0,"",G364+H364-I364-J364)</f>
        <v/>
      </c>
      <c r="Q364" s="4" t="n"/>
    </row>
    <row r="365">
      <c r="A365" s="2" t="n"/>
      <c r="G365" s="3" t="n"/>
      <c r="H365" s="3" t="n"/>
      <c r="I365" s="3" t="n"/>
      <c r="J365" s="3" t="n"/>
      <c r="K365" s="3">
        <f>IF(COUNT(G365:J365)=0,"",G365+H365-I365-J365)</f>
        <v/>
      </c>
      <c r="Q365" s="4" t="n"/>
    </row>
    <row r="366">
      <c r="A366" s="2" t="n"/>
      <c r="G366" s="3" t="n"/>
      <c r="H366" s="3" t="n"/>
      <c r="I366" s="3" t="n"/>
      <c r="J366" s="3" t="n"/>
      <c r="K366" s="3">
        <f>IF(COUNT(G366:J366)=0,"",G366+H366-I366-J366)</f>
        <v/>
      </c>
      <c r="Q366" s="4" t="n"/>
    </row>
    <row r="367">
      <c r="A367" s="2" t="n"/>
      <c r="G367" s="3" t="n"/>
      <c r="H367" s="3" t="n"/>
      <c r="I367" s="3" t="n"/>
      <c r="J367" s="3" t="n"/>
      <c r="K367" s="3">
        <f>IF(COUNT(G367:J367)=0,"",G367+H367-I367-J367)</f>
        <v/>
      </c>
      <c r="Q367" s="4" t="n"/>
    </row>
    <row r="368">
      <c r="A368" s="2" t="n"/>
      <c r="G368" s="3" t="n"/>
      <c r="H368" s="3" t="n"/>
      <c r="I368" s="3" t="n"/>
      <c r="J368" s="3" t="n"/>
      <c r="K368" s="3">
        <f>IF(COUNT(G368:J368)=0,"",G368+H368-I368-J368)</f>
        <v/>
      </c>
      <c r="Q368" s="4" t="n"/>
    </row>
    <row r="369">
      <c r="A369" s="2" t="n"/>
      <c r="G369" s="3" t="n"/>
      <c r="H369" s="3" t="n"/>
      <c r="I369" s="3" t="n"/>
      <c r="J369" s="3" t="n"/>
      <c r="K369" s="3">
        <f>IF(COUNT(G369:J369)=0,"",G369+H369-I369-J369)</f>
        <v/>
      </c>
      <c r="Q369" s="4" t="n"/>
    </row>
    <row r="370">
      <c r="A370" s="2" t="n"/>
      <c r="G370" s="3" t="n"/>
      <c r="H370" s="3" t="n"/>
      <c r="I370" s="3" t="n"/>
      <c r="J370" s="3" t="n"/>
      <c r="K370" s="3">
        <f>IF(COUNT(G370:J370)=0,"",G370+H370-I370-J370)</f>
        <v/>
      </c>
      <c r="Q370" s="4" t="n"/>
    </row>
    <row r="371">
      <c r="A371" s="2" t="n"/>
      <c r="G371" s="3" t="n"/>
      <c r="H371" s="3" t="n"/>
      <c r="I371" s="3" t="n"/>
      <c r="J371" s="3" t="n"/>
      <c r="K371" s="3">
        <f>IF(COUNT(G371:J371)=0,"",G371+H371-I371-J371)</f>
        <v/>
      </c>
      <c r="Q371" s="4" t="n"/>
    </row>
    <row r="372">
      <c r="A372" s="2" t="n"/>
      <c r="G372" s="3" t="n"/>
      <c r="H372" s="3" t="n"/>
      <c r="I372" s="3" t="n"/>
      <c r="J372" s="3" t="n"/>
      <c r="K372" s="3">
        <f>IF(COUNT(G372:J372)=0,"",G372+H372-I372-J372)</f>
        <v/>
      </c>
      <c r="Q372" s="4" t="n"/>
    </row>
    <row r="373">
      <c r="A373" s="2" t="n"/>
      <c r="G373" s="3" t="n"/>
      <c r="H373" s="3" t="n"/>
      <c r="I373" s="3" t="n"/>
      <c r="J373" s="3" t="n"/>
      <c r="K373" s="3">
        <f>IF(COUNT(G373:J373)=0,"",G373+H373-I373-J373)</f>
        <v/>
      </c>
      <c r="Q373" s="4" t="n"/>
    </row>
    <row r="374">
      <c r="A374" s="2" t="n"/>
      <c r="G374" s="3" t="n"/>
      <c r="H374" s="3" t="n"/>
      <c r="I374" s="3" t="n"/>
      <c r="J374" s="3" t="n"/>
      <c r="K374" s="3">
        <f>IF(COUNT(G374:J374)=0,"",G374+H374-I374-J374)</f>
        <v/>
      </c>
      <c r="Q374" s="4" t="n"/>
    </row>
    <row r="375">
      <c r="A375" s="2" t="n"/>
      <c r="G375" s="3" t="n"/>
      <c r="H375" s="3" t="n"/>
      <c r="I375" s="3" t="n"/>
      <c r="J375" s="3" t="n"/>
      <c r="K375" s="3">
        <f>IF(COUNT(G375:J375)=0,"",G375+H375-I375-J375)</f>
        <v/>
      </c>
      <c r="Q375" s="4" t="n"/>
    </row>
    <row r="376">
      <c r="A376" s="2" t="n"/>
      <c r="G376" s="3" t="n"/>
      <c r="H376" s="3" t="n"/>
      <c r="I376" s="3" t="n"/>
      <c r="J376" s="3" t="n"/>
      <c r="K376" s="3">
        <f>IF(COUNT(G376:J376)=0,"",G376+H376-I376-J376)</f>
        <v/>
      </c>
      <c r="Q376" s="4" t="n"/>
    </row>
    <row r="377">
      <c r="A377" s="2" t="n"/>
      <c r="G377" s="3" t="n"/>
      <c r="H377" s="3" t="n"/>
      <c r="I377" s="3" t="n"/>
      <c r="J377" s="3" t="n"/>
      <c r="K377" s="3">
        <f>IF(COUNT(G377:J377)=0,"",G377+H377-I377-J377)</f>
        <v/>
      </c>
      <c r="Q377" s="4" t="n"/>
    </row>
    <row r="378">
      <c r="A378" s="2" t="n"/>
      <c r="G378" s="3" t="n"/>
      <c r="H378" s="3" t="n"/>
      <c r="I378" s="3" t="n"/>
      <c r="J378" s="3" t="n"/>
      <c r="K378" s="3">
        <f>IF(COUNT(G378:J378)=0,"",G378+H378-I378-J378)</f>
        <v/>
      </c>
      <c r="Q378" s="4" t="n"/>
    </row>
    <row r="379">
      <c r="A379" s="2" t="n"/>
      <c r="G379" s="3" t="n"/>
      <c r="H379" s="3" t="n"/>
      <c r="I379" s="3" t="n"/>
      <c r="J379" s="3" t="n"/>
      <c r="K379" s="3">
        <f>IF(COUNT(G379:J379)=0,"",G379+H379-I379-J379)</f>
        <v/>
      </c>
      <c r="Q379" s="4" t="n"/>
    </row>
    <row r="380">
      <c r="A380" s="2" t="n"/>
      <c r="G380" s="3" t="n"/>
      <c r="H380" s="3" t="n"/>
      <c r="I380" s="3" t="n"/>
      <c r="J380" s="3" t="n"/>
      <c r="K380" s="3">
        <f>IF(COUNT(G380:J380)=0,"",G380+H380-I380-J380)</f>
        <v/>
      </c>
      <c r="Q380" s="4" t="n"/>
    </row>
    <row r="381">
      <c r="A381" s="2" t="n"/>
      <c r="G381" s="3" t="n"/>
      <c r="H381" s="3" t="n"/>
      <c r="I381" s="3" t="n"/>
      <c r="J381" s="3" t="n"/>
      <c r="K381" s="3">
        <f>IF(COUNT(G381:J381)=0,"",G381+H381-I381-J381)</f>
        <v/>
      </c>
      <c r="Q381" s="4" t="n"/>
    </row>
    <row r="382">
      <c r="A382" s="2" t="n"/>
      <c r="G382" s="3" t="n"/>
      <c r="H382" s="3" t="n"/>
      <c r="I382" s="3" t="n"/>
      <c r="J382" s="3" t="n"/>
      <c r="K382" s="3">
        <f>IF(COUNT(G382:J382)=0,"",G382+H382-I382-J382)</f>
        <v/>
      </c>
      <c r="Q382" s="4" t="n"/>
    </row>
    <row r="383">
      <c r="A383" s="2" t="n"/>
      <c r="G383" s="3" t="n"/>
      <c r="H383" s="3" t="n"/>
      <c r="I383" s="3" t="n"/>
      <c r="J383" s="3" t="n"/>
      <c r="K383" s="3">
        <f>IF(COUNT(G383:J383)=0,"",G383+H383-I383-J383)</f>
        <v/>
      </c>
      <c r="Q383" s="4" t="n"/>
    </row>
    <row r="384">
      <c r="A384" s="2" t="n"/>
      <c r="G384" s="3" t="n"/>
      <c r="H384" s="3" t="n"/>
      <c r="I384" s="3" t="n"/>
      <c r="J384" s="3" t="n"/>
      <c r="K384" s="3">
        <f>IF(COUNT(G384:J384)=0,"",G384+H384-I384-J384)</f>
        <v/>
      </c>
      <c r="Q384" s="4" t="n"/>
    </row>
    <row r="385">
      <c r="A385" s="2" t="n"/>
      <c r="G385" s="3" t="n"/>
      <c r="H385" s="3" t="n"/>
      <c r="I385" s="3" t="n"/>
      <c r="J385" s="3" t="n"/>
      <c r="K385" s="3">
        <f>IF(COUNT(G385:J385)=0,"",G385+H385-I385-J385)</f>
        <v/>
      </c>
      <c r="Q385" s="4" t="n"/>
    </row>
    <row r="386">
      <c r="A386" s="2" t="n"/>
      <c r="G386" s="3" t="n"/>
      <c r="H386" s="3" t="n"/>
      <c r="I386" s="3" t="n"/>
      <c r="J386" s="3" t="n"/>
      <c r="K386" s="3">
        <f>IF(COUNT(G386:J386)=0,"",G386+H386-I386-J386)</f>
        <v/>
      </c>
      <c r="Q386" s="4" t="n"/>
    </row>
    <row r="387">
      <c r="A387" s="2" t="n"/>
      <c r="G387" s="3" t="n"/>
      <c r="H387" s="3" t="n"/>
      <c r="I387" s="3" t="n"/>
      <c r="J387" s="3" t="n"/>
      <c r="K387" s="3">
        <f>IF(COUNT(G387:J387)=0,"",G387+H387-I387-J387)</f>
        <v/>
      </c>
      <c r="Q387" s="4" t="n"/>
    </row>
    <row r="388">
      <c r="A388" s="2" t="n"/>
      <c r="G388" s="3" t="n"/>
      <c r="H388" s="3" t="n"/>
      <c r="I388" s="3" t="n"/>
      <c r="J388" s="3" t="n"/>
      <c r="K388" s="3">
        <f>IF(COUNT(G388:J388)=0,"",G388+H388-I388-J388)</f>
        <v/>
      </c>
      <c r="Q388" s="4" t="n"/>
    </row>
    <row r="389">
      <c r="A389" s="2" t="n"/>
      <c r="G389" s="3" t="n"/>
      <c r="H389" s="3" t="n"/>
      <c r="I389" s="3" t="n"/>
      <c r="J389" s="3" t="n"/>
      <c r="K389" s="3">
        <f>IF(COUNT(G389:J389)=0,"",G389+H389-I389-J389)</f>
        <v/>
      </c>
      <c r="Q389" s="4" t="n"/>
    </row>
    <row r="390">
      <c r="A390" s="2" t="n"/>
      <c r="G390" s="3" t="n"/>
      <c r="H390" s="3" t="n"/>
      <c r="I390" s="3" t="n"/>
      <c r="J390" s="3" t="n"/>
      <c r="K390" s="3">
        <f>IF(COUNT(G390:J390)=0,"",G390+H390-I390-J390)</f>
        <v/>
      </c>
      <c r="Q390" s="4" t="n"/>
    </row>
    <row r="391">
      <c r="A391" s="2" t="n"/>
      <c r="G391" s="3" t="n"/>
      <c r="H391" s="3" t="n"/>
      <c r="I391" s="3" t="n"/>
      <c r="J391" s="3" t="n"/>
      <c r="K391" s="3">
        <f>IF(COUNT(G391:J391)=0,"",G391+H391-I391-J391)</f>
        <v/>
      </c>
      <c r="Q391" s="4" t="n"/>
    </row>
    <row r="392">
      <c r="A392" s="2" t="n"/>
      <c r="G392" s="3" t="n"/>
      <c r="H392" s="3" t="n"/>
      <c r="I392" s="3" t="n"/>
      <c r="J392" s="3" t="n"/>
      <c r="K392" s="3">
        <f>IF(COUNT(G392:J392)=0,"",G392+H392-I392-J392)</f>
        <v/>
      </c>
      <c r="Q392" s="4" t="n"/>
    </row>
    <row r="393">
      <c r="A393" s="2" t="n"/>
      <c r="G393" s="3" t="n"/>
      <c r="H393" s="3" t="n"/>
      <c r="I393" s="3" t="n"/>
      <c r="J393" s="3" t="n"/>
      <c r="K393" s="3">
        <f>IF(COUNT(G393:J393)=0,"",G393+H393-I393-J393)</f>
        <v/>
      </c>
      <c r="Q393" s="4" t="n"/>
    </row>
    <row r="394">
      <c r="A394" s="2" t="n"/>
      <c r="G394" s="3" t="n"/>
      <c r="H394" s="3" t="n"/>
      <c r="I394" s="3" t="n"/>
      <c r="J394" s="3" t="n"/>
      <c r="K394" s="3">
        <f>IF(COUNT(G394:J394)=0,"",G394+H394-I394-J394)</f>
        <v/>
      </c>
      <c r="Q394" s="4" t="n"/>
    </row>
    <row r="395">
      <c r="A395" s="2" t="n"/>
      <c r="G395" s="3" t="n"/>
      <c r="H395" s="3" t="n"/>
      <c r="I395" s="3" t="n"/>
      <c r="J395" s="3" t="n"/>
      <c r="K395" s="3">
        <f>IF(COUNT(G395:J395)=0,"",G395+H395-I395-J395)</f>
        <v/>
      </c>
      <c r="Q395" s="4" t="n"/>
    </row>
    <row r="396">
      <c r="A396" s="2" t="n"/>
      <c r="G396" s="3" t="n"/>
      <c r="H396" s="3" t="n"/>
      <c r="I396" s="3" t="n"/>
      <c r="J396" s="3" t="n"/>
      <c r="K396" s="3">
        <f>IF(COUNT(G396:J396)=0,"",G396+H396-I396-J396)</f>
        <v/>
      </c>
      <c r="Q396" s="4" t="n"/>
    </row>
    <row r="397">
      <c r="A397" s="2" t="n"/>
      <c r="G397" s="3" t="n"/>
      <c r="H397" s="3" t="n"/>
      <c r="I397" s="3" t="n"/>
      <c r="J397" s="3" t="n"/>
      <c r="K397" s="3">
        <f>IF(COUNT(G397:J397)=0,"",G397+H397-I397-J397)</f>
        <v/>
      </c>
      <c r="Q397" s="4" t="n"/>
    </row>
    <row r="398">
      <c r="A398" s="2" t="n"/>
      <c r="G398" s="3" t="n"/>
      <c r="H398" s="3" t="n"/>
      <c r="I398" s="3" t="n"/>
      <c r="J398" s="3" t="n"/>
      <c r="K398" s="3">
        <f>IF(COUNT(G398:J398)=0,"",G398+H398-I398-J398)</f>
        <v/>
      </c>
      <c r="Q398" s="4" t="n"/>
    </row>
    <row r="399">
      <c r="A399" s="2" t="n"/>
      <c r="G399" s="3" t="n"/>
      <c r="H399" s="3" t="n"/>
      <c r="I399" s="3" t="n"/>
      <c r="J399" s="3" t="n"/>
      <c r="K399" s="3">
        <f>IF(COUNT(G399:J399)=0,"",G399+H399-I399-J399)</f>
        <v/>
      </c>
      <c r="Q399" s="4" t="n"/>
    </row>
    <row r="400">
      <c r="A400" s="2" t="n"/>
      <c r="G400" s="3" t="n"/>
      <c r="H400" s="3" t="n"/>
      <c r="I400" s="3" t="n"/>
      <c r="J400" s="3" t="n"/>
      <c r="K400" s="3">
        <f>IF(COUNT(G400:J400)=0,"",G400+H400-I400-J400)</f>
        <v/>
      </c>
      <c r="Q400" s="4" t="n"/>
    </row>
    <row r="401">
      <c r="A401" s="2" t="n"/>
      <c r="G401" s="3" t="n"/>
      <c r="H401" s="3" t="n"/>
      <c r="I401" s="3" t="n"/>
      <c r="J401" s="3" t="n"/>
      <c r="K401" s="3">
        <f>IF(COUNT(G401:J401)=0,"",G401+H401-I401-J401)</f>
        <v/>
      </c>
      <c r="Q401" s="4" t="n"/>
    </row>
    <row r="402">
      <c r="A402" s="2" t="n"/>
      <c r="G402" s="3" t="n"/>
      <c r="H402" s="3" t="n"/>
      <c r="I402" s="3" t="n"/>
      <c r="J402" s="3" t="n"/>
      <c r="K402" s="3">
        <f>IF(COUNT(G402:J402)=0,"",G402+H402-I402-J402)</f>
        <v/>
      </c>
      <c r="Q402" s="4" t="n"/>
    </row>
    <row r="403">
      <c r="A403" s="2" t="n"/>
      <c r="G403" s="3" t="n"/>
      <c r="H403" s="3" t="n"/>
      <c r="I403" s="3" t="n"/>
      <c r="J403" s="3" t="n"/>
      <c r="K403" s="3">
        <f>IF(COUNT(G403:J403)=0,"",G403+H403-I403-J403)</f>
        <v/>
      </c>
      <c r="Q403" s="4" t="n"/>
    </row>
    <row r="404">
      <c r="A404" s="2" t="n"/>
      <c r="G404" s="3" t="n"/>
      <c r="H404" s="3" t="n"/>
      <c r="I404" s="3" t="n"/>
      <c r="J404" s="3" t="n"/>
      <c r="K404" s="3">
        <f>IF(COUNT(G404:J404)=0,"",G404+H404-I404-J404)</f>
        <v/>
      </c>
      <c r="Q404" s="4" t="n"/>
    </row>
    <row r="405">
      <c r="A405" s="2" t="n"/>
      <c r="G405" s="3" t="n"/>
      <c r="H405" s="3" t="n"/>
      <c r="I405" s="3" t="n"/>
      <c r="J405" s="3" t="n"/>
      <c r="K405" s="3">
        <f>IF(COUNT(G405:J405)=0,"",G405+H405-I405-J405)</f>
        <v/>
      </c>
      <c r="Q405" s="4" t="n"/>
    </row>
    <row r="406">
      <c r="A406" s="2" t="n"/>
      <c r="G406" s="3" t="n"/>
      <c r="H406" s="3" t="n"/>
      <c r="I406" s="3" t="n"/>
      <c r="J406" s="3" t="n"/>
      <c r="K406" s="3">
        <f>IF(COUNT(G406:J406)=0,"",G406+H406-I406-J406)</f>
        <v/>
      </c>
      <c r="Q406" s="4" t="n"/>
    </row>
    <row r="407">
      <c r="A407" s="2" t="n"/>
      <c r="G407" s="3" t="n"/>
      <c r="H407" s="3" t="n"/>
      <c r="I407" s="3" t="n"/>
      <c r="J407" s="3" t="n"/>
      <c r="K407" s="3">
        <f>IF(COUNT(G407:J407)=0,"",G407+H407-I407-J407)</f>
        <v/>
      </c>
      <c r="Q407" s="4" t="n"/>
    </row>
    <row r="408">
      <c r="A408" s="2" t="n"/>
      <c r="G408" s="3" t="n"/>
      <c r="H408" s="3" t="n"/>
      <c r="I408" s="3" t="n"/>
      <c r="J408" s="3" t="n"/>
      <c r="K408" s="3">
        <f>IF(COUNT(G408:J408)=0,"",G408+H408-I408-J408)</f>
        <v/>
      </c>
      <c r="Q408" s="4" t="n"/>
    </row>
    <row r="409">
      <c r="A409" s="2" t="n"/>
      <c r="G409" s="3" t="n"/>
      <c r="H409" s="3" t="n"/>
      <c r="I409" s="3" t="n"/>
      <c r="J409" s="3" t="n"/>
      <c r="K409" s="3">
        <f>IF(COUNT(G409:J409)=0,"",G409+H409-I409-J409)</f>
        <v/>
      </c>
      <c r="Q409" s="4" t="n"/>
    </row>
    <row r="410">
      <c r="A410" s="2" t="n"/>
      <c r="G410" s="3" t="n"/>
      <c r="H410" s="3" t="n"/>
      <c r="I410" s="3" t="n"/>
      <c r="J410" s="3" t="n"/>
      <c r="K410" s="3">
        <f>IF(COUNT(G410:J410)=0,"",G410+H410-I410-J410)</f>
        <v/>
      </c>
      <c r="Q410" s="4" t="n"/>
    </row>
    <row r="411">
      <c r="A411" s="2" t="n"/>
      <c r="G411" s="3" t="n"/>
      <c r="H411" s="3" t="n"/>
      <c r="I411" s="3" t="n"/>
      <c r="J411" s="3" t="n"/>
      <c r="K411" s="3">
        <f>IF(COUNT(G411:J411)=0,"",G411+H411-I411-J411)</f>
        <v/>
      </c>
      <c r="Q411" s="4" t="n"/>
    </row>
    <row r="412">
      <c r="A412" s="2" t="n"/>
      <c r="G412" s="3" t="n"/>
      <c r="H412" s="3" t="n"/>
      <c r="I412" s="3" t="n"/>
      <c r="J412" s="3" t="n"/>
      <c r="K412" s="3">
        <f>IF(COUNT(G412:J412)=0,"",G412+H412-I412-J412)</f>
        <v/>
      </c>
      <c r="Q412" s="4" t="n"/>
    </row>
    <row r="413">
      <c r="A413" s="2" t="n"/>
      <c r="G413" s="3" t="n"/>
      <c r="H413" s="3" t="n"/>
      <c r="I413" s="3" t="n"/>
      <c r="J413" s="3" t="n"/>
      <c r="K413" s="3">
        <f>IF(COUNT(G413:J413)=0,"",G413+H413-I413-J413)</f>
        <v/>
      </c>
      <c r="Q413" s="4" t="n"/>
    </row>
    <row r="414">
      <c r="A414" s="2" t="n"/>
      <c r="G414" s="3" t="n"/>
      <c r="H414" s="3" t="n"/>
      <c r="I414" s="3" t="n"/>
      <c r="J414" s="3" t="n"/>
      <c r="K414" s="3">
        <f>IF(COUNT(G414:J414)=0,"",G414+H414-I414-J414)</f>
        <v/>
      </c>
      <c r="Q414" s="4" t="n"/>
    </row>
    <row r="415">
      <c r="A415" s="2" t="n"/>
      <c r="G415" s="3" t="n"/>
      <c r="H415" s="3" t="n"/>
      <c r="I415" s="3" t="n"/>
      <c r="J415" s="3" t="n"/>
      <c r="K415" s="3">
        <f>IF(COUNT(G415:J415)=0,"",G415+H415-I415-J415)</f>
        <v/>
      </c>
      <c r="Q415" s="4" t="n"/>
    </row>
    <row r="416">
      <c r="A416" s="2" t="n"/>
      <c r="G416" s="3" t="n"/>
      <c r="H416" s="3" t="n"/>
      <c r="I416" s="3" t="n"/>
      <c r="J416" s="3" t="n"/>
      <c r="K416" s="3">
        <f>IF(COUNT(G416:J416)=0,"",G416+H416-I416-J416)</f>
        <v/>
      </c>
      <c r="Q416" s="4" t="n"/>
    </row>
    <row r="417">
      <c r="A417" s="2" t="n"/>
      <c r="G417" s="3" t="n"/>
      <c r="H417" s="3" t="n"/>
      <c r="I417" s="3" t="n"/>
      <c r="J417" s="3" t="n"/>
      <c r="K417" s="3">
        <f>IF(COUNT(G417:J417)=0,"",G417+H417-I417-J417)</f>
        <v/>
      </c>
      <c r="Q417" s="4" t="n"/>
    </row>
    <row r="418">
      <c r="A418" s="2" t="n"/>
      <c r="G418" s="3" t="n"/>
      <c r="H418" s="3" t="n"/>
      <c r="I418" s="3" t="n"/>
      <c r="J418" s="3" t="n"/>
      <c r="K418" s="3">
        <f>IF(COUNT(G418:J418)=0,"",G418+H418-I418-J418)</f>
        <v/>
      </c>
      <c r="Q418" s="4" t="n"/>
    </row>
    <row r="419">
      <c r="A419" s="2" t="n"/>
      <c r="G419" s="3" t="n"/>
      <c r="H419" s="3" t="n"/>
      <c r="I419" s="3" t="n"/>
      <c r="J419" s="3" t="n"/>
      <c r="K419" s="3">
        <f>IF(COUNT(G419:J419)=0,"",G419+H419-I419-J419)</f>
        <v/>
      </c>
      <c r="Q419" s="4" t="n"/>
    </row>
    <row r="420">
      <c r="A420" s="2" t="n"/>
      <c r="G420" s="3" t="n"/>
      <c r="H420" s="3" t="n"/>
      <c r="I420" s="3" t="n"/>
      <c r="J420" s="3" t="n"/>
      <c r="K420" s="3">
        <f>IF(COUNT(G420:J420)=0,"",G420+H420-I420-J420)</f>
        <v/>
      </c>
      <c r="Q420" s="4" t="n"/>
    </row>
    <row r="421">
      <c r="A421" s="2" t="n"/>
      <c r="G421" s="3" t="n"/>
      <c r="H421" s="3" t="n"/>
      <c r="I421" s="3" t="n"/>
      <c r="J421" s="3" t="n"/>
      <c r="K421" s="3">
        <f>IF(COUNT(G421:J421)=0,"",G421+H421-I421-J421)</f>
        <v/>
      </c>
      <c r="Q421" s="4" t="n"/>
    </row>
    <row r="422">
      <c r="A422" s="2" t="n"/>
      <c r="G422" s="3" t="n"/>
      <c r="H422" s="3" t="n"/>
      <c r="I422" s="3" t="n"/>
      <c r="J422" s="3" t="n"/>
      <c r="K422" s="3">
        <f>IF(COUNT(G422:J422)=0,"",G422+H422-I422-J422)</f>
        <v/>
      </c>
      <c r="Q422" s="4" t="n"/>
    </row>
    <row r="423">
      <c r="A423" s="2" t="n"/>
      <c r="G423" s="3" t="n"/>
      <c r="H423" s="3" t="n"/>
      <c r="I423" s="3" t="n"/>
      <c r="J423" s="3" t="n"/>
      <c r="K423" s="3">
        <f>IF(COUNT(G423:J423)=0,"",G423+H423-I423-J423)</f>
        <v/>
      </c>
      <c r="Q423" s="4" t="n"/>
    </row>
    <row r="424">
      <c r="A424" s="2" t="n"/>
      <c r="G424" s="3" t="n"/>
      <c r="H424" s="3" t="n"/>
      <c r="I424" s="3" t="n"/>
      <c r="J424" s="3" t="n"/>
      <c r="K424" s="3">
        <f>IF(COUNT(G424:J424)=0,"",G424+H424-I424-J424)</f>
        <v/>
      </c>
      <c r="Q424" s="4" t="n"/>
    </row>
    <row r="425">
      <c r="A425" s="2" t="n"/>
      <c r="G425" s="3" t="n"/>
      <c r="H425" s="3" t="n"/>
      <c r="I425" s="3" t="n"/>
      <c r="J425" s="3" t="n"/>
      <c r="K425" s="3">
        <f>IF(COUNT(G425:J425)=0,"",G425+H425-I425-J425)</f>
        <v/>
      </c>
      <c r="Q425" s="4" t="n"/>
    </row>
    <row r="426">
      <c r="A426" s="2" t="n"/>
      <c r="G426" s="3" t="n"/>
      <c r="H426" s="3" t="n"/>
      <c r="I426" s="3" t="n"/>
      <c r="J426" s="3" t="n"/>
      <c r="K426" s="3">
        <f>IF(COUNT(G426:J426)=0,"",G426+H426-I426-J426)</f>
        <v/>
      </c>
      <c r="Q426" s="4" t="n"/>
    </row>
    <row r="427">
      <c r="A427" s="2" t="n"/>
      <c r="G427" s="3" t="n"/>
      <c r="H427" s="3" t="n"/>
      <c r="I427" s="3" t="n"/>
      <c r="J427" s="3" t="n"/>
      <c r="K427" s="3">
        <f>IF(COUNT(G427:J427)=0,"",G427+H427-I427-J427)</f>
        <v/>
      </c>
      <c r="Q427" s="4" t="n"/>
    </row>
    <row r="428">
      <c r="A428" s="2" t="n"/>
      <c r="G428" s="3" t="n"/>
      <c r="H428" s="3" t="n"/>
      <c r="I428" s="3" t="n"/>
      <c r="J428" s="3" t="n"/>
      <c r="K428" s="3">
        <f>IF(COUNT(G428:J428)=0,"",G428+H428-I428-J428)</f>
        <v/>
      </c>
      <c r="Q428" s="4" t="n"/>
    </row>
    <row r="429">
      <c r="A429" s="2" t="n"/>
      <c r="G429" s="3" t="n"/>
      <c r="H429" s="3" t="n"/>
      <c r="I429" s="3" t="n"/>
      <c r="J429" s="3" t="n"/>
      <c r="K429" s="3">
        <f>IF(COUNT(G429:J429)=0,"",G429+H429-I429-J429)</f>
        <v/>
      </c>
      <c r="Q429" s="4" t="n"/>
    </row>
    <row r="430">
      <c r="A430" s="2" t="n"/>
      <c r="G430" s="3" t="n"/>
      <c r="H430" s="3" t="n"/>
      <c r="I430" s="3" t="n"/>
      <c r="J430" s="3" t="n"/>
      <c r="K430" s="3">
        <f>IF(COUNT(G430:J430)=0,"",G430+H430-I430-J430)</f>
        <v/>
      </c>
      <c r="Q430" s="4" t="n"/>
    </row>
    <row r="431">
      <c r="A431" s="2" t="n"/>
      <c r="G431" s="3" t="n"/>
      <c r="H431" s="3" t="n"/>
      <c r="I431" s="3" t="n"/>
      <c r="J431" s="3" t="n"/>
      <c r="K431" s="3">
        <f>IF(COUNT(G431:J431)=0,"",G431+H431-I431-J431)</f>
        <v/>
      </c>
      <c r="Q431" s="4" t="n"/>
    </row>
    <row r="432">
      <c r="A432" s="2" t="n"/>
      <c r="G432" s="3" t="n"/>
      <c r="H432" s="3" t="n"/>
      <c r="I432" s="3" t="n"/>
      <c r="J432" s="3" t="n"/>
      <c r="K432" s="3">
        <f>IF(COUNT(G432:J432)=0,"",G432+H432-I432-J432)</f>
        <v/>
      </c>
      <c r="Q432" s="4" t="n"/>
    </row>
    <row r="433">
      <c r="A433" s="2" t="n"/>
      <c r="G433" s="3" t="n"/>
      <c r="H433" s="3" t="n"/>
      <c r="I433" s="3" t="n"/>
      <c r="J433" s="3" t="n"/>
      <c r="K433" s="3">
        <f>IF(COUNT(G433:J433)=0,"",G433+H433-I433-J433)</f>
        <v/>
      </c>
      <c r="Q433" s="4" t="n"/>
    </row>
    <row r="434">
      <c r="A434" s="2" t="n"/>
      <c r="G434" s="3" t="n"/>
      <c r="H434" s="3" t="n"/>
      <c r="I434" s="3" t="n"/>
      <c r="J434" s="3" t="n"/>
      <c r="K434" s="3">
        <f>IF(COUNT(G434:J434)=0,"",G434+H434-I434-J434)</f>
        <v/>
      </c>
      <c r="Q434" s="4" t="n"/>
    </row>
    <row r="435">
      <c r="A435" s="2" t="n"/>
      <c r="G435" s="3" t="n"/>
      <c r="H435" s="3" t="n"/>
      <c r="I435" s="3" t="n"/>
      <c r="J435" s="3" t="n"/>
      <c r="K435" s="3">
        <f>IF(COUNT(G435:J435)=0,"",G435+H435-I435-J435)</f>
        <v/>
      </c>
      <c r="Q435" s="4" t="n"/>
    </row>
    <row r="436">
      <c r="A436" s="2" t="n"/>
      <c r="G436" s="3" t="n"/>
      <c r="H436" s="3" t="n"/>
      <c r="I436" s="3" t="n"/>
      <c r="J436" s="3" t="n"/>
      <c r="K436" s="3">
        <f>IF(COUNT(G436:J436)=0,"",G436+H436-I436-J436)</f>
        <v/>
      </c>
      <c r="Q436" s="4" t="n"/>
    </row>
    <row r="437">
      <c r="A437" s="2" t="n"/>
      <c r="G437" s="3" t="n"/>
      <c r="H437" s="3" t="n"/>
      <c r="I437" s="3" t="n"/>
      <c r="J437" s="3" t="n"/>
      <c r="K437" s="3">
        <f>IF(COUNT(G437:J437)=0,"",G437+H437-I437-J437)</f>
        <v/>
      </c>
      <c r="Q437" s="4" t="n"/>
    </row>
    <row r="438">
      <c r="A438" s="2" t="n"/>
      <c r="G438" s="3" t="n"/>
      <c r="H438" s="3" t="n"/>
      <c r="I438" s="3" t="n"/>
      <c r="J438" s="3" t="n"/>
      <c r="K438" s="3">
        <f>IF(COUNT(G438:J438)=0,"",G438+H438-I438-J438)</f>
        <v/>
      </c>
      <c r="Q438" s="4" t="n"/>
    </row>
    <row r="439">
      <c r="A439" s="2" t="n"/>
      <c r="G439" s="3" t="n"/>
      <c r="H439" s="3" t="n"/>
      <c r="I439" s="3" t="n"/>
      <c r="J439" s="3" t="n"/>
      <c r="K439" s="3">
        <f>IF(COUNT(G439:J439)=0,"",G439+H439-I439-J439)</f>
        <v/>
      </c>
      <c r="Q439" s="4" t="n"/>
    </row>
    <row r="440">
      <c r="A440" s="2" t="n"/>
      <c r="G440" s="3" t="n"/>
      <c r="H440" s="3" t="n"/>
      <c r="I440" s="3" t="n"/>
      <c r="J440" s="3" t="n"/>
      <c r="K440" s="3">
        <f>IF(COUNT(G440:J440)=0,"",G440+H440-I440-J440)</f>
        <v/>
      </c>
      <c r="Q440" s="4" t="n"/>
    </row>
    <row r="441">
      <c r="A441" s="2" t="n"/>
      <c r="G441" s="3" t="n"/>
      <c r="H441" s="3" t="n"/>
      <c r="I441" s="3" t="n"/>
      <c r="J441" s="3" t="n"/>
      <c r="K441" s="3">
        <f>IF(COUNT(G441:J441)=0,"",G441+H441-I441-J441)</f>
        <v/>
      </c>
      <c r="Q441" s="4" t="n"/>
    </row>
    <row r="442">
      <c r="A442" s="2" t="n"/>
      <c r="G442" s="3" t="n"/>
      <c r="H442" s="3" t="n"/>
      <c r="I442" s="3" t="n"/>
      <c r="J442" s="3" t="n"/>
      <c r="K442" s="3">
        <f>IF(COUNT(G442:J442)=0,"",G442+H442-I442-J442)</f>
        <v/>
      </c>
      <c r="Q442" s="4" t="n"/>
    </row>
    <row r="443">
      <c r="A443" s="2" t="n"/>
      <c r="G443" s="3" t="n"/>
      <c r="H443" s="3" t="n"/>
      <c r="I443" s="3" t="n"/>
      <c r="J443" s="3" t="n"/>
      <c r="K443" s="3">
        <f>IF(COUNT(G443:J443)=0,"",G443+H443-I443-J443)</f>
        <v/>
      </c>
      <c r="Q443" s="4" t="n"/>
    </row>
    <row r="444">
      <c r="A444" s="2" t="n"/>
      <c r="G444" s="3" t="n"/>
      <c r="H444" s="3" t="n"/>
      <c r="I444" s="3" t="n"/>
      <c r="J444" s="3" t="n"/>
      <c r="K444" s="3">
        <f>IF(COUNT(G444:J444)=0,"",G444+H444-I444-J444)</f>
        <v/>
      </c>
      <c r="Q444" s="4" t="n"/>
    </row>
    <row r="445">
      <c r="A445" s="2" t="n"/>
      <c r="G445" s="3" t="n"/>
      <c r="H445" s="3" t="n"/>
      <c r="I445" s="3" t="n"/>
      <c r="J445" s="3" t="n"/>
      <c r="K445" s="3">
        <f>IF(COUNT(G445:J445)=0,"",G445+H445-I445-J445)</f>
        <v/>
      </c>
      <c r="Q445" s="4" t="n"/>
    </row>
    <row r="446">
      <c r="A446" s="2" t="n"/>
      <c r="G446" s="3" t="n"/>
      <c r="H446" s="3" t="n"/>
      <c r="I446" s="3" t="n"/>
      <c r="J446" s="3" t="n"/>
      <c r="K446" s="3">
        <f>IF(COUNT(G446:J446)=0,"",G446+H446-I446-J446)</f>
        <v/>
      </c>
      <c r="Q446" s="4" t="n"/>
    </row>
    <row r="447">
      <c r="A447" s="2" t="n"/>
      <c r="G447" s="3" t="n"/>
      <c r="H447" s="3" t="n"/>
      <c r="I447" s="3" t="n"/>
      <c r="J447" s="3" t="n"/>
      <c r="K447" s="3">
        <f>IF(COUNT(G447:J447)=0,"",G447+H447-I447-J447)</f>
        <v/>
      </c>
      <c r="Q447" s="4" t="n"/>
    </row>
    <row r="448">
      <c r="A448" s="2" t="n"/>
      <c r="G448" s="3" t="n"/>
      <c r="H448" s="3" t="n"/>
      <c r="I448" s="3" t="n"/>
      <c r="J448" s="3" t="n"/>
      <c r="K448" s="3">
        <f>IF(COUNT(G448:J448)=0,"",G448+H448-I448-J448)</f>
        <v/>
      </c>
      <c r="Q448" s="4" t="n"/>
    </row>
    <row r="449">
      <c r="A449" s="2" t="n"/>
      <c r="G449" s="3" t="n"/>
      <c r="H449" s="3" t="n"/>
      <c r="I449" s="3" t="n"/>
      <c r="J449" s="3" t="n"/>
      <c r="K449" s="3">
        <f>IF(COUNT(G449:J449)=0,"",G449+H449-I449-J449)</f>
        <v/>
      </c>
      <c r="Q449" s="4" t="n"/>
    </row>
    <row r="450">
      <c r="A450" s="2" t="n"/>
      <c r="G450" s="3" t="n"/>
      <c r="H450" s="3" t="n"/>
      <c r="I450" s="3" t="n"/>
      <c r="J450" s="3" t="n"/>
      <c r="K450" s="3">
        <f>IF(COUNT(G450:J450)=0,"",G450+H450-I450-J450)</f>
        <v/>
      </c>
      <c r="Q450" s="4" t="n"/>
    </row>
    <row r="451">
      <c r="A451" s="2" t="n"/>
      <c r="G451" s="3" t="n"/>
      <c r="H451" s="3" t="n"/>
      <c r="I451" s="3" t="n"/>
      <c r="J451" s="3" t="n"/>
      <c r="K451" s="3">
        <f>IF(COUNT(G451:J451)=0,"",G451+H451-I451-J451)</f>
        <v/>
      </c>
      <c r="Q451" s="4" t="n"/>
    </row>
    <row r="452">
      <c r="A452" s="2" t="n"/>
      <c r="G452" s="3" t="n"/>
      <c r="H452" s="3" t="n"/>
      <c r="I452" s="3" t="n"/>
      <c r="J452" s="3" t="n"/>
      <c r="K452" s="3">
        <f>IF(COUNT(G452:J452)=0,"",G452+H452-I452-J452)</f>
        <v/>
      </c>
      <c r="Q452" s="4" t="n"/>
    </row>
    <row r="453">
      <c r="A453" s="2" t="n"/>
      <c r="G453" s="3" t="n"/>
      <c r="H453" s="3" t="n"/>
      <c r="I453" s="3" t="n"/>
      <c r="J453" s="3" t="n"/>
      <c r="K453" s="3">
        <f>IF(COUNT(G453:J453)=0,"",G453+H453-I453-J453)</f>
        <v/>
      </c>
      <c r="Q453" s="4" t="n"/>
    </row>
    <row r="454">
      <c r="A454" s="2" t="n"/>
      <c r="G454" s="3" t="n"/>
      <c r="H454" s="3" t="n"/>
      <c r="I454" s="3" t="n"/>
      <c r="J454" s="3" t="n"/>
      <c r="K454" s="3">
        <f>IF(COUNT(G454:J454)=0,"",G454+H454-I454-J454)</f>
        <v/>
      </c>
      <c r="Q454" s="4" t="n"/>
    </row>
    <row r="455">
      <c r="A455" s="2" t="n"/>
      <c r="G455" s="3" t="n"/>
      <c r="H455" s="3" t="n"/>
      <c r="I455" s="3" t="n"/>
      <c r="J455" s="3" t="n"/>
      <c r="K455" s="3">
        <f>IF(COUNT(G455:J455)=0,"",G455+H455-I455-J455)</f>
        <v/>
      </c>
      <c r="Q455" s="4" t="n"/>
    </row>
    <row r="456">
      <c r="A456" s="2" t="n"/>
      <c r="G456" s="3" t="n"/>
      <c r="H456" s="3" t="n"/>
      <c r="I456" s="3" t="n"/>
      <c r="J456" s="3" t="n"/>
      <c r="K456" s="3">
        <f>IF(COUNT(G456:J456)=0,"",G456+H456-I456-J456)</f>
        <v/>
      </c>
      <c r="Q456" s="4" t="n"/>
    </row>
    <row r="457">
      <c r="A457" s="2" t="n"/>
      <c r="G457" s="3" t="n"/>
      <c r="H457" s="3" t="n"/>
      <c r="I457" s="3" t="n"/>
      <c r="J457" s="3" t="n"/>
      <c r="K457" s="3">
        <f>IF(COUNT(G457:J457)=0,"",G457+H457-I457-J457)</f>
        <v/>
      </c>
      <c r="Q457" s="4" t="n"/>
    </row>
    <row r="458">
      <c r="A458" s="2" t="n"/>
      <c r="G458" s="3" t="n"/>
      <c r="H458" s="3" t="n"/>
      <c r="I458" s="3" t="n"/>
      <c r="J458" s="3" t="n"/>
      <c r="K458" s="3">
        <f>IF(COUNT(G458:J458)=0,"",G458+H458-I458-J458)</f>
        <v/>
      </c>
      <c r="Q458" s="4" t="n"/>
    </row>
    <row r="459">
      <c r="A459" s="2" t="n"/>
      <c r="G459" s="3" t="n"/>
      <c r="H459" s="3" t="n"/>
      <c r="I459" s="3" t="n"/>
      <c r="J459" s="3" t="n"/>
      <c r="K459" s="3">
        <f>IF(COUNT(G459:J459)=0,"",G459+H459-I459-J459)</f>
        <v/>
      </c>
      <c r="Q459" s="4" t="n"/>
    </row>
    <row r="460">
      <c r="A460" s="2" t="n"/>
      <c r="G460" s="3" t="n"/>
      <c r="H460" s="3" t="n"/>
      <c r="I460" s="3" t="n"/>
      <c r="J460" s="3" t="n"/>
      <c r="K460" s="3">
        <f>IF(COUNT(G460:J460)=0,"",G460+H460-I460-J460)</f>
        <v/>
      </c>
      <c r="Q460" s="4" t="n"/>
    </row>
    <row r="461">
      <c r="A461" s="2" t="n"/>
      <c r="G461" s="3" t="n"/>
      <c r="H461" s="3" t="n"/>
      <c r="I461" s="3" t="n"/>
      <c r="J461" s="3" t="n"/>
      <c r="K461" s="3">
        <f>IF(COUNT(G461:J461)=0,"",G461+H461-I461-J461)</f>
        <v/>
      </c>
      <c r="Q461" s="4" t="n"/>
    </row>
    <row r="462">
      <c r="A462" s="2" t="n"/>
      <c r="G462" s="3" t="n"/>
      <c r="H462" s="3" t="n"/>
      <c r="I462" s="3" t="n"/>
      <c r="J462" s="3" t="n"/>
      <c r="K462" s="3">
        <f>IF(COUNT(G462:J462)=0,"",G462+H462-I462-J462)</f>
        <v/>
      </c>
      <c r="Q462" s="4" t="n"/>
    </row>
    <row r="463">
      <c r="A463" s="2" t="n"/>
      <c r="G463" s="3" t="n"/>
      <c r="H463" s="3" t="n"/>
      <c r="I463" s="3" t="n"/>
      <c r="J463" s="3" t="n"/>
      <c r="K463" s="3">
        <f>IF(COUNT(G463:J463)=0,"",G463+H463-I463-J463)</f>
        <v/>
      </c>
      <c r="Q463" s="4" t="n"/>
    </row>
    <row r="464">
      <c r="A464" s="2" t="n"/>
      <c r="G464" s="3" t="n"/>
      <c r="H464" s="3" t="n"/>
      <c r="I464" s="3" t="n"/>
      <c r="J464" s="3" t="n"/>
      <c r="K464" s="3">
        <f>IF(COUNT(G464:J464)=0,"",G464+H464-I464-J464)</f>
        <v/>
      </c>
      <c r="Q464" s="4" t="n"/>
    </row>
    <row r="465">
      <c r="A465" s="2" t="n"/>
      <c r="G465" s="3" t="n"/>
      <c r="H465" s="3" t="n"/>
      <c r="I465" s="3" t="n"/>
      <c r="J465" s="3" t="n"/>
      <c r="K465" s="3">
        <f>IF(COUNT(G465:J465)=0,"",G465+H465-I465-J465)</f>
        <v/>
      </c>
      <c r="Q465" s="4" t="n"/>
    </row>
    <row r="466">
      <c r="A466" s="2" t="n"/>
      <c r="G466" s="3" t="n"/>
      <c r="H466" s="3" t="n"/>
      <c r="I466" s="3" t="n"/>
      <c r="J466" s="3" t="n"/>
      <c r="K466" s="3">
        <f>IF(COUNT(G466:J466)=0,"",G466+H466-I466-J466)</f>
        <v/>
      </c>
      <c r="Q466" s="4" t="n"/>
    </row>
    <row r="467">
      <c r="A467" s="2" t="n"/>
      <c r="G467" s="3" t="n"/>
      <c r="H467" s="3" t="n"/>
      <c r="I467" s="3" t="n"/>
      <c r="J467" s="3" t="n"/>
      <c r="K467" s="3">
        <f>IF(COUNT(G467:J467)=0,"",G467+H467-I467-J467)</f>
        <v/>
      </c>
      <c r="Q467" s="4" t="n"/>
    </row>
    <row r="468">
      <c r="A468" s="2" t="n"/>
      <c r="G468" s="3" t="n"/>
      <c r="H468" s="3" t="n"/>
      <c r="I468" s="3" t="n"/>
      <c r="J468" s="3" t="n"/>
      <c r="K468" s="3">
        <f>IF(COUNT(G468:J468)=0,"",G468+H468-I468-J468)</f>
        <v/>
      </c>
      <c r="Q468" s="4" t="n"/>
    </row>
    <row r="469">
      <c r="A469" s="2" t="n"/>
      <c r="G469" s="3" t="n"/>
      <c r="H469" s="3" t="n"/>
      <c r="I469" s="3" t="n"/>
      <c r="J469" s="3" t="n"/>
      <c r="K469" s="3">
        <f>IF(COUNT(G469:J469)=0,"",G469+H469-I469-J469)</f>
        <v/>
      </c>
      <c r="Q469" s="4" t="n"/>
    </row>
    <row r="470">
      <c r="A470" s="2" t="n"/>
      <c r="G470" s="3" t="n"/>
      <c r="H470" s="3" t="n"/>
      <c r="I470" s="3" t="n"/>
      <c r="J470" s="3" t="n"/>
      <c r="K470" s="3">
        <f>IF(COUNT(G470:J470)=0,"",G470+H470-I470-J470)</f>
        <v/>
      </c>
      <c r="Q470" s="4" t="n"/>
    </row>
    <row r="471">
      <c r="A471" s="2" t="n"/>
      <c r="G471" s="3" t="n"/>
      <c r="H471" s="3" t="n"/>
      <c r="I471" s="3" t="n"/>
      <c r="J471" s="3" t="n"/>
      <c r="K471" s="3">
        <f>IF(COUNT(G471:J471)=0,"",G471+H471-I471-J471)</f>
        <v/>
      </c>
      <c r="Q471" s="4" t="n"/>
    </row>
    <row r="472">
      <c r="A472" s="2" t="n"/>
      <c r="G472" s="3" t="n"/>
      <c r="H472" s="3" t="n"/>
      <c r="I472" s="3" t="n"/>
      <c r="J472" s="3" t="n"/>
      <c r="K472" s="3">
        <f>IF(COUNT(G472:J472)=0,"",G472+H472-I472-J472)</f>
        <v/>
      </c>
      <c r="Q472" s="4" t="n"/>
    </row>
    <row r="473">
      <c r="A473" s="2" t="n"/>
      <c r="G473" s="3" t="n"/>
      <c r="H473" s="3" t="n"/>
      <c r="I473" s="3" t="n"/>
      <c r="J473" s="3" t="n"/>
      <c r="K473" s="3">
        <f>IF(COUNT(G473:J473)=0,"",G473+H473-I473-J473)</f>
        <v/>
      </c>
      <c r="Q473" s="4" t="n"/>
    </row>
    <row r="474">
      <c r="A474" s="2" t="n"/>
      <c r="G474" s="3" t="n"/>
      <c r="H474" s="3" t="n"/>
      <c r="I474" s="3" t="n"/>
      <c r="J474" s="3" t="n"/>
      <c r="K474" s="3">
        <f>IF(COUNT(G474:J474)=0,"",G474+H474-I474-J474)</f>
        <v/>
      </c>
      <c r="Q474" s="4" t="n"/>
    </row>
    <row r="475">
      <c r="A475" s="2" t="n"/>
      <c r="G475" s="3" t="n"/>
      <c r="H475" s="3" t="n"/>
      <c r="I475" s="3" t="n"/>
      <c r="J475" s="3" t="n"/>
      <c r="K475" s="3">
        <f>IF(COUNT(G475:J475)=0,"",G475+H475-I475-J475)</f>
        <v/>
      </c>
      <c r="Q475" s="4" t="n"/>
    </row>
    <row r="476">
      <c r="A476" s="2" t="n"/>
      <c r="G476" s="3" t="n"/>
      <c r="H476" s="3" t="n"/>
      <c r="I476" s="3" t="n"/>
      <c r="J476" s="3" t="n"/>
      <c r="K476" s="3">
        <f>IF(COUNT(G476:J476)=0,"",G476+H476-I476-J476)</f>
        <v/>
      </c>
      <c r="Q476" s="4" t="n"/>
    </row>
    <row r="477">
      <c r="A477" s="2" t="n"/>
      <c r="G477" s="3" t="n"/>
      <c r="H477" s="3" t="n"/>
      <c r="I477" s="3" t="n"/>
      <c r="J477" s="3" t="n"/>
      <c r="K477" s="3">
        <f>IF(COUNT(G477:J477)=0,"",G477+H477-I477-J477)</f>
        <v/>
      </c>
      <c r="Q477" s="4" t="n"/>
    </row>
    <row r="478">
      <c r="A478" s="2" t="n"/>
      <c r="G478" s="3" t="n"/>
      <c r="H478" s="3" t="n"/>
      <c r="I478" s="3" t="n"/>
      <c r="J478" s="3" t="n"/>
      <c r="K478" s="3">
        <f>IF(COUNT(G478:J478)=0,"",G478+H478-I478-J478)</f>
        <v/>
      </c>
      <c r="Q478" s="4" t="n"/>
    </row>
    <row r="479">
      <c r="A479" s="2" t="n"/>
      <c r="G479" s="3" t="n"/>
      <c r="H479" s="3" t="n"/>
      <c r="I479" s="3" t="n"/>
      <c r="J479" s="3" t="n"/>
      <c r="K479" s="3">
        <f>IF(COUNT(G479:J479)=0,"",G479+H479-I479-J479)</f>
        <v/>
      </c>
      <c r="Q479" s="4" t="n"/>
    </row>
    <row r="480">
      <c r="A480" s="2" t="n"/>
      <c r="G480" s="3" t="n"/>
      <c r="H480" s="3" t="n"/>
      <c r="I480" s="3" t="n"/>
      <c r="J480" s="3" t="n"/>
      <c r="K480" s="3">
        <f>IF(COUNT(G480:J480)=0,"",G480+H480-I480-J480)</f>
        <v/>
      </c>
      <c r="Q480" s="4" t="n"/>
    </row>
    <row r="481">
      <c r="A481" s="2" t="n"/>
      <c r="G481" s="3" t="n"/>
      <c r="H481" s="3" t="n"/>
      <c r="I481" s="3" t="n"/>
      <c r="J481" s="3" t="n"/>
      <c r="K481" s="3">
        <f>IF(COUNT(G481:J481)=0,"",G481+H481-I481-J481)</f>
        <v/>
      </c>
      <c r="Q481" s="4" t="n"/>
    </row>
    <row r="482">
      <c r="A482" s="2" t="n"/>
      <c r="G482" s="3" t="n"/>
      <c r="H482" s="3" t="n"/>
      <c r="I482" s="3" t="n"/>
      <c r="J482" s="3" t="n"/>
      <c r="K482" s="3">
        <f>IF(COUNT(G482:J482)=0,"",G482+H482-I482-J482)</f>
        <v/>
      </c>
      <c r="Q482" s="4" t="n"/>
    </row>
    <row r="483">
      <c r="A483" s="2" t="n"/>
      <c r="G483" s="3" t="n"/>
      <c r="H483" s="3" t="n"/>
      <c r="I483" s="3" t="n"/>
      <c r="J483" s="3" t="n"/>
      <c r="K483" s="3">
        <f>IF(COUNT(G483:J483)=0,"",G483+H483-I483-J483)</f>
        <v/>
      </c>
      <c r="Q483" s="4" t="n"/>
    </row>
    <row r="484">
      <c r="A484" s="2" t="n"/>
      <c r="G484" s="3" t="n"/>
      <c r="H484" s="3" t="n"/>
      <c r="I484" s="3" t="n"/>
      <c r="J484" s="3" t="n"/>
      <c r="K484" s="3">
        <f>IF(COUNT(G484:J484)=0,"",G484+H484-I484-J484)</f>
        <v/>
      </c>
      <c r="Q484" s="4" t="n"/>
    </row>
    <row r="485">
      <c r="A485" s="2" t="n"/>
      <c r="G485" s="3" t="n"/>
      <c r="H485" s="3" t="n"/>
      <c r="I485" s="3" t="n"/>
      <c r="J485" s="3" t="n"/>
      <c r="K485" s="3">
        <f>IF(COUNT(G485:J485)=0,"",G485+H485-I485-J485)</f>
        <v/>
      </c>
      <c r="Q485" s="4" t="n"/>
    </row>
    <row r="486">
      <c r="A486" s="2" t="n"/>
      <c r="G486" s="3" t="n"/>
      <c r="H486" s="3" t="n"/>
      <c r="I486" s="3" t="n"/>
      <c r="J486" s="3" t="n"/>
      <c r="K486" s="3">
        <f>IF(COUNT(G486:J486)=0,"",G486+H486-I486-J486)</f>
        <v/>
      </c>
      <c r="Q486" s="4" t="n"/>
    </row>
    <row r="487">
      <c r="A487" s="2" t="n"/>
      <c r="G487" s="3" t="n"/>
      <c r="H487" s="3" t="n"/>
      <c r="I487" s="3" t="n"/>
      <c r="J487" s="3" t="n"/>
      <c r="K487" s="3">
        <f>IF(COUNT(G487:J487)=0,"",G487+H487-I487-J487)</f>
        <v/>
      </c>
      <c r="Q487" s="4" t="n"/>
    </row>
    <row r="488">
      <c r="A488" s="2" t="n"/>
      <c r="G488" s="3" t="n"/>
      <c r="H488" s="3" t="n"/>
      <c r="I488" s="3" t="n"/>
      <c r="J488" s="3" t="n"/>
      <c r="K488" s="3">
        <f>IF(COUNT(G488:J488)=0,"",G488+H488-I488-J488)</f>
        <v/>
      </c>
      <c r="Q488" s="4" t="n"/>
    </row>
    <row r="489">
      <c r="A489" s="2" t="n"/>
      <c r="G489" s="3" t="n"/>
      <c r="H489" s="3" t="n"/>
      <c r="I489" s="3" t="n"/>
      <c r="J489" s="3" t="n"/>
      <c r="K489" s="3">
        <f>IF(COUNT(G489:J489)=0,"",G489+H489-I489-J489)</f>
        <v/>
      </c>
      <c r="Q489" s="4" t="n"/>
    </row>
    <row r="490">
      <c r="A490" s="2" t="n"/>
      <c r="G490" s="3" t="n"/>
      <c r="H490" s="3" t="n"/>
      <c r="I490" s="3" t="n"/>
      <c r="J490" s="3" t="n"/>
      <c r="K490" s="3">
        <f>IF(COUNT(G490:J490)=0,"",G490+H490-I490-J490)</f>
        <v/>
      </c>
      <c r="Q490" s="4" t="n"/>
    </row>
    <row r="491">
      <c r="A491" s="2" t="n"/>
      <c r="G491" s="3" t="n"/>
      <c r="H491" s="3" t="n"/>
      <c r="I491" s="3" t="n"/>
      <c r="J491" s="3" t="n"/>
      <c r="K491" s="3">
        <f>IF(COUNT(G491:J491)=0,"",G491+H491-I491-J491)</f>
        <v/>
      </c>
      <c r="Q491" s="4" t="n"/>
    </row>
    <row r="492">
      <c r="A492" s="2" t="n"/>
      <c r="G492" s="3" t="n"/>
      <c r="H492" s="3" t="n"/>
      <c r="I492" s="3" t="n"/>
      <c r="J492" s="3" t="n"/>
      <c r="K492" s="3">
        <f>IF(COUNT(G492:J492)=0,"",G492+H492-I492-J492)</f>
        <v/>
      </c>
      <c r="Q492" s="4" t="n"/>
    </row>
    <row r="493">
      <c r="A493" s="2" t="n"/>
      <c r="G493" s="3" t="n"/>
      <c r="H493" s="3" t="n"/>
      <c r="I493" s="3" t="n"/>
      <c r="J493" s="3" t="n"/>
      <c r="K493" s="3">
        <f>IF(COUNT(G493:J493)=0,"",G493+H493-I493-J493)</f>
        <v/>
      </c>
      <c r="Q493" s="4" t="n"/>
    </row>
    <row r="494">
      <c r="A494" s="2" t="n"/>
      <c r="G494" s="3" t="n"/>
      <c r="H494" s="3" t="n"/>
      <c r="I494" s="3" t="n"/>
      <c r="J494" s="3" t="n"/>
      <c r="K494" s="3">
        <f>IF(COUNT(G494:J494)=0,"",G494+H494-I494-J494)</f>
        <v/>
      </c>
      <c r="Q494" s="4" t="n"/>
    </row>
    <row r="495">
      <c r="A495" s="2" t="n"/>
      <c r="G495" s="3" t="n"/>
      <c r="H495" s="3" t="n"/>
      <c r="I495" s="3" t="n"/>
      <c r="J495" s="3" t="n"/>
      <c r="K495" s="3">
        <f>IF(COUNT(G495:J495)=0,"",G495+H495-I495-J495)</f>
        <v/>
      </c>
      <c r="Q495" s="4" t="n"/>
    </row>
    <row r="496">
      <c r="A496" s="2" t="n"/>
      <c r="G496" s="3" t="n"/>
      <c r="H496" s="3" t="n"/>
      <c r="I496" s="3" t="n"/>
      <c r="J496" s="3" t="n"/>
      <c r="K496" s="3">
        <f>IF(COUNT(G496:J496)=0,"",G496+H496-I496-J496)</f>
        <v/>
      </c>
      <c r="Q496" s="4" t="n"/>
    </row>
    <row r="497">
      <c r="A497" s="2" t="n"/>
      <c r="G497" s="3" t="n"/>
      <c r="H497" s="3" t="n"/>
      <c r="I497" s="3" t="n"/>
      <c r="J497" s="3" t="n"/>
      <c r="K497" s="3">
        <f>IF(COUNT(G497:J497)=0,"",G497+H497-I497-J497)</f>
        <v/>
      </c>
      <c r="Q497" s="4" t="n"/>
    </row>
    <row r="498">
      <c r="A498" s="2" t="n"/>
      <c r="G498" s="3" t="n"/>
      <c r="H498" s="3" t="n"/>
      <c r="I498" s="3" t="n"/>
      <c r="J498" s="3" t="n"/>
      <c r="K498" s="3">
        <f>IF(COUNT(G498:J498)=0,"",G498+H498-I498-J498)</f>
        <v/>
      </c>
      <c r="Q498" s="4" t="n"/>
    </row>
    <row r="499">
      <c r="A499" s="2" t="n"/>
      <c r="G499" s="3" t="n"/>
      <c r="H499" s="3" t="n"/>
      <c r="I499" s="3" t="n"/>
      <c r="J499" s="3" t="n"/>
      <c r="K499" s="3">
        <f>IF(COUNT(G499:J499)=0,"",G499+H499-I499-J499)</f>
        <v/>
      </c>
      <c r="Q499" s="4" t="n"/>
    </row>
    <row r="500">
      <c r="A500" s="2" t="n"/>
      <c r="G500" s="3" t="n"/>
      <c r="H500" s="3" t="n"/>
      <c r="I500" s="3" t="n"/>
      <c r="J500" s="3" t="n"/>
      <c r="K500" s="3">
        <f>IF(COUNT(G500:J500)=0,"",G500+H500-I500-J500)</f>
        <v/>
      </c>
      <c r="Q500" s="4" t="n"/>
    </row>
    <row r="501">
      <c r="A501" s="2" t="n"/>
      <c r="G501" s="3" t="n"/>
      <c r="H501" s="3" t="n"/>
      <c r="I501" s="3" t="n"/>
      <c r="J501" s="3" t="n"/>
      <c r="K501" s="3">
        <f>IF(COUNT(G501:J501)=0,"",G501+H501-I501-J501)</f>
        <v/>
      </c>
      <c r="Q501" s="4" t="n"/>
    </row>
  </sheetData>
  <autoFilter ref="A1:Q501"/>
  <conditionalFormatting sqref="O2:O501">
    <cfRule type="cellIs" priority="1" operator="equal" dxfId="0">
      <formula>"Cancelado"</formula>
    </cfRule>
  </conditionalFormatting>
  <dataValidations count="6">
    <dataValidation sqref="F2:F501" showDropDown="0" showInputMessage="0" showErrorMessage="0" allowBlank="1" errorTitle="Valor fuera del catálogo" error="Elige un valor de la lista. Los catálogos están en la hoja «Catálogos»." prompt="Selecciona del catálogo del SAT." type="list">
      <formula1>='Catálogos'!$A$3:$A$21</formula1>
    </dataValidation>
    <dataValidation sqref="L2:L501" showDropDown="0" showInputMessage="0" showErrorMessage="0" allowBlank="1" errorTitle="Valor fuera del catálogo" error="Elige un valor de la lista. Los catálogos están en la hoja «Catálogos»." prompt="Selecciona del catálogo del SAT." type="list">
      <formula1>='Catálogos'!$C$3:$C$12</formula1>
    </dataValidation>
    <dataValidation sqref="M2:M501" showDropDown="0" showInputMessage="0" showErrorMessage="0" allowBlank="1" errorTitle="Valor fuera del catálogo" error="Elige un valor de la lista. Los catálogos están en la hoja «Catálogos»." prompt="Selecciona del catálogo del SAT." type="list">
      <formula1>='Catálogos'!$F$3:$F$4</formula1>
    </dataValidation>
    <dataValidation sqref="N2:N501" showDropDown="0" showInputMessage="0" showErrorMessage="0" allowBlank="1" errorTitle="Valor fuera del catálogo" error="Elige un valor de la lista. Los catálogos están en la hoja «Catálogos»." prompt="Selecciona del catálogo del SAT." type="list">
      <formula1>='Catálogos'!$I$3:$I$12</formula1>
    </dataValidation>
    <dataValidation sqref="O2:O501" showDropDown="0" showInputMessage="0" showErrorMessage="0" allowBlank="1" errorTitle="Valor fuera del catálogo" error="Elige un valor de la lista. Los catálogos están en la hoja «Catálogos»." prompt="Selecciona del catálogo del SAT." type="list">
      <formula1>='Catálogos'!$L$3:$L$7</formula1>
    </dataValidation>
    <dataValidation sqref="P2:P501" showDropDown="0" showInputMessage="0" showErrorMessage="0" allowBlank="1" errorTitle="Valor fuera del catálogo" error="Elige un valor de la lista. Los catálogos están en la hoja «Catálogos»." prompt="Selecciona del catálogo del SAT." type="list">
      <formula1>='Catálogos'!$N$3:$N$5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44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  <col width="34" customWidth="1" min="3" max="3"/>
    <col width="44" customWidth="1" min="4" max="4"/>
    <col width="30" customWidth="1" min="6" max="6"/>
    <col width="46" customWidth="1" min="7" max="7"/>
    <col width="30" customWidth="1" min="9" max="9"/>
    <col width="46" customWidth="1" min="10" max="10"/>
    <col width="30" customWidth="1" min="12" max="12"/>
    <col width="46" customWidth="1" min="13" max="13"/>
    <col width="30" customWidth="1" min="14" max="14"/>
    <col width="46" customWidth="1" min="15" max="15"/>
  </cols>
  <sheetData>
    <row r="1">
      <c r="A1" s="5" t="inlineStr">
        <is>
          <t>Categoría (interna)</t>
        </is>
      </c>
      <c r="C1" s="5" t="inlineStr">
        <is>
          <t>Forma de pago · c_FormaPago</t>
        </is>
      </c>
      <c r="F1" s="5" t="inlineStr">
        <is>
          <t>Método de pago · c_MetodoPago</t>
        </is>
      </c>
      <c r="I1" s="5" t="inlineStr">
        <is>
          <t>Uso del CFDI · c_UsoCFDI</t>
        </is>
      </c>
      <c r="L1" s="5" t="inlineStr">
        <is>
          <t>Estado del CFDI</t>
        </is>
      </c>
      <c r="N1" s="5" t="inlineStr">
        <is>
          <t>Deducible</t>
        </is>
      </c>
    </row>
    <row r="2">
      <c r="A2" s="6" t="inlineStr">
        <is>
          <t>Clave</t>
        </is>
      </c>
      <c r="B2" s="6" t="inlineStr">
        <is>
          <t>Significado</t>
        </is>
      </c>
      <c r="C2" s="6" t="inlineStr">
        <is>
          <t>Clave</t>
        </is>
      </c>
      <c r="D2" s="6" t="inlineStr">
        <is>
          <t>Significado</t>
        </is>
      </c>
      <c r="F2" s="6" t="inlineStr">
        <is>
          <t>Clave</t>
        </is>
      </c>
      <c r="G2" s="6" t="inlineStr">
        <is>
          <t>Significado</t>
        </is>
      </c>
      <c r="I2" s="6" t="inlineStr">
        <is>
          <t>Clave</t>
        </is>
      </c>
      <c r="J2" s="6" t="inlineStr">
        <is>
          <t>Significado</t>
        </is>
      </c>
      <c r="L2" s="6" t="inlineStr">
        <is>
          <t>Clave</t>
        </is>
      </c>
      <c r="M2" s="6" t="inlineStr">
        <is>
          <t>Significado</t>
        </is>
      </c>
      <c r="N2" s="6" t="inlineStr">
        <is>
          <t>Clave</t>
        </is>
      </c>
      <c r="O2" s="6" t="inlineStr">
        <is>
          <t>Significado</t>
        </is>
      </c>
    </row>
    <row r="3">
      <c r="A3" t="inlineStr">
        <is>
          <t>Papelería y oficina</t>
        </is>
      </c>
      <c r="B3" t="inlineStr"/>
      <c r="C3" t="inlineStr">
        <is>
          <t>01</t>
        </is>
      </c>
      <c r="D3" t="inlineStr">
        <is>
          <t>Efectivo</t>
        </is>
      </c>
      <c r="F3" t="inlineStr">
        <is>
          <t>PUE</t>
        </is>
      </c>
      <c r="G3" t="inlineStr">
        <is>
          <t>Pago en una sola exhibición</t>
        </is>
      </c>
      <c r="I3" t="inlineStr">
        <is>
          <t>G01</t>
        </is>
      </c>
      <c r="J3" t="inlineStr">
        <is>
          <t>Adquisición de mercancías</t>
        </is>
      </c>
      <c r="L3" t="inlineStr">
        <is>
          <t>Vigente</t>
        </is>
      </c>
      <c r="M3" t="inlineStr"/>
      <c r="N3" t="inlineStr">
        <is>
          <t>Sí</t>
        </is>
      </c>
      <c r="O3" t="inlineStr"/>
    </row>
    <row r="4">
      <c r="A4" t="inlineStr">
        <is>
          <t>Servicios básicos</t>
        </is>
      </c>
      <c r="B4" t="inlineStr"/>
      <c r="C4" t="inlineStr">
        <is>
          <t>02</t>
        </is>
      </c>
      <c r="D4" t="inlineStr">
        <is>
          <t>Cheque nominativo</t>
        </is>
      </c>
      <c r="F4" t="inlineStr">
        <is>
          <t>PPD</t>
        </is>
      </c>
      <c r="G4" t="inlineStr">
        <is>
          <t>Pago en parcialidades o diferido (requiere complemento de pago)</t>
        </is>
      </c>
      <c r="I4" t="inlineStr">
        <is>
          <t>G02</t>
        </is>
      </c>
      <c r="J4" t="inlineStr">
        <is>
          <t>Devoluciones, descuentos o bonificaciones</t>
        </is>
      </c>
      <c r="L4" t="inlineStr">
        <is>
          <t>Cancelado</t>
        </is>
      </c>
      <c r="M4" t="inlineStr"/>
      <c r="N4" t="inlineStr">
        <is>
          <t>No</t>
        </is>
      </c>
      <c r="O4" t="inlineStr"/>
    </row>
    <row r="5">
      <c r="A5" t="inlineStr">
        <is>
          <t>Combustibles y lubricantes</t>
        </is>
      </c>
      <c r="B5" t="inlineStr"/>
      <c r="C5" t="inlineStr">
        <is>
          <t>03</t>
        </is>
      </c>
      <c r="D5" t="inlineStr">
        <is>
          <t>Transferencia electrónica de fondos (SPEI)</t>
        </is>
      </c>
      <c r="I5" t="inlineStr">
        <is>
          <t>G03</t>
        </is>
      </c>
      <c r="J5" t="inlineStr">
        <is>
          <t>Gastos en general</t>
        </is>
      </c>
      <c r="L5" t="inlineStr">
        <is>
          <t>Pendiente</t>
        </is>
      </c>
      <c r="M5" t="inlineStr"/>
      <c r="N5" t="inlineStr">
        <is>
          <t>Parcial</t>
        </is>
      </c>
      <c r="O5" t="inlineStr"/>
    </row>
    <row r="6">
      <c r="A6" t="inlineStr">
        <is>
          <t>Viáticos y transporte</t>
        </is>
      </c>
      <c r="B6" t="inlineStr"/>
      <c r="C6" t="inlineStr">
        <is>
          <t>04</t>
        </is>
      </c>
      <c r="D6" t="inlineStr">
        <is>
          <t>Tarjeta de crédito</t>
        </is>
      </c>
      <c r="I6" t="inlineStr">
        <is>
          <t>I01</t>
        </is>
      </c>
      <c r="J6" t="inlineStr">
        <is>
          <t>Construcciones</t>
        </is>
      </c>
      <c r="L6" t="inlineStr">
        <is>
          <t>Sin CFDI</t>
        </is>
      </c>
      <c r="M6" t="inlineStr"/>
    </row>
    <row r="7">
      <c r="A7" t="inlineStr">
        <is>
          <t>Honorarios</t>
        </is>
      </c>
      <c r="B7" t="inlineStr"/>
      <c r="C7" t="inlineStr">
        <is>
          <t>05</t>
        </is>
      </c>
      <c r="D7" t="inlineStr">
        <is>
          <t>Monedero electrónico de vales de despensa</t>
        </is>
      </c>
      <c r="I7" t="inlineStr">
        <is>
          <t>I02</t>
        </is>
      </c>
      <c r="J7" t="inlineStr">
        <is>
          <t>Mobiliario y equipo de oficina por inversiones</t>
        </is>
      </c>
      <c r="L7" t="inlineStr">
        <is>
          <t>N/A</t>
        </is>
      </c>
      <c r="M7" t="inlineStr"/>
    </row>
    <row r="8">
      <c r="A8" t="inlineStr">
        <is>
          <t>Software y SaaS</t>
        </is>
      </c>
      <c r="B8" t="inlineStr"/>
      <c r="C8" t="inlineStr">
        <is>
          <t>06</t>
        </is>
      </c>
      <c r="D8" t="inlineStr">
        <is>
          <t>Dinero electrónico</t>
        </is>
      </c>
      <c r="I8" t="inlineStr">
        <is>
          <t>I03</t>
        </is>
      </c>
      <c r="J8" t="inlineStr">
        <is>
          <t>Equipo de transporte</t>
        </is>
      </c>
    </row>
    <row r="9">
      <c r="A9" t="inlineStr">
        <is>
          <t>Insumos y materiales</t>
        </is>
      </c>
      <c r="B9" t="inlineStr"/>
      <c r="C9" t="inlineStr">
        <is>
          <t>28</t>
        </is>
      </c>
      <c r="D9" t="inlineStr">
        <is>
          <t>Tarjeta de débito</t>
        </is>
      </c>
      <c r="I9" t="inlineStr">
        <is>
          <t>I04</t>
        </is>
      </c>
      <c r="J9" t="inlineStr">
        <is>
          <t>Equipo de cómputo y accesorios</t>
        </is>
      </c>
    </row>
    <row r="10">
      <c r="A10" t="inlineStr">
        <is>
          <t>Renta y arrendamiento</t>
        </is>
      </c>
      <c r="B10" t="inlineStr"/>
      <c r="C10" t="inlineStr">
        <is>
          <t>29</t>
        </is>
      </c>
      <c r="D10" t="inlineStr">
        <is>
          <t>Tarjeta de servicios</t>
        </is>
      </c>
      <c r="I10" t="inlineStr">
        <is>
          <t>I08</t>
        </is>
      </c>
      <c r="J10" t="inlineStr">
        <is>
          <t>Otra maquinaria y equipo</t>
        </is>
      </c>
    </row>
    <row r="11">
      <c r="A11" t="inlineStr">
        <is>
          <t>Restaurantes</t>
        </is>
      </c>
      <c r="B11" t="inlineStr"/>
      <c r="C11" t="inlineStr">
        <is>
          <t>31</t>
        </is>
      </c>
      <c r="D11" t="inlineStr">
        <is>
          <t>Intermediario de pagos electrónicos</t>
        </is>
      </c>
      <c r="I11" t="inlineStr">
        <is>
          <t>CP01</t>
        </is>
      </c>
      <c r="J11" t="inlineStr">
        <is>
          <t>Pagos (complemento de pago)</t>
        </is>
      </c>
    </row>
    <row r="12">
      <c r="A12" t="inlineStr">
        <is>
          <t>Capacitación</t>
        </is>
      </c>
      <c r="B12" t="inlineStr"/>
      <c r="C12" t="inlineStr">
        <is>
          <t>99</t>
        </is>
      </c>
      <c r="D12" t="inlineStr">
        <is>
          <t>Por definir (obligatoria en CFDI con método PPD)</t>
        </is>
      </c>
      <c r="I12" t="inlineStr">
        <is>
          <t>S01</t>
        </is>
      </c>
      <c r="J12" t="inlineStr">
        <is>
          <t>Sin efectos fiscales (gasto personal)</t>
        </is>
      </c>
    </row>
    <row r="13">
      <c r="A13" t="inlineStr">
        <is>
          <t>Mensajería y paquetería</t>
        </is>
      </c>
      <c r="B13" t="inlineStr"/>
    </row>
    <row r="14">
      <c r="A14" t="inlineStr">
        <is>
          <t>Seguros y fianzas</t>
        </is>
      </c>
      <c r="B14" t="inlineStr"/>
    </row>
    <row r="15">
      <c r="A15" t="inlineStr">
        <is>
          <t>Mantenimiento y reparaciones</t>
        </is>
      </c>
      <c r="B15" t="inlineStr"/>
    </row>
    <row r="16">
      <c r="A16" t="inlineStr">
        <is>
          <t>Publicidad y marketing</t>
        </is>
      </c>
      <c r="B16" t="inlineStr"/>
    </row>
    <row r="17">
      <c r="A17" t="inlineStr">
        <is>
          <t>Equipo de cómputo</t>
        </is>
      </c>
      <c r="B17" t="inlineStr"/>
    </row>
    <row r="18">
      <c r="A18" t="inlineStr">
        <is>
          <t>Equipo de transporte</t>
        </is>
      </c>
      <c r="B18" t="inlineStr"/>
    </row>
    <row r="19">
      <c r="A19" t="inlineStr">
        <is>
          <t>Impuestos federales</t>
        </is>
      </c>
      <c r="B19" t="inlineStr"/>
    </row>
    <row r="20">
      <c r="A20" t="inlineStr">
        <is>
          <t>Cuotas IMSS e INFONAVIT</t>
        </is>
      </c>
      <c r="B20" t="inlineStr"/>
    </row>
    <row r="21">
      <c r="A21" t="inlineStr">
        <is>
          <t>Personal (no deducible)</t>
        </is>
      </c>
      <c r="B21" t="inlineStr"/>
    </row>
    <row r="26">
      <c r="A26" s="7" t="inlineStr">
        <is>
          <t>Retenciones · quién retiene y cuánto</t>
        </is>
      </c>
    </row>
    <row r="27">
      <c r="A27" s="8" t="inlineStr">
        <is>
          <t>Solo las causa quien paga cuando es persona moral. Entre personas físicas, ambas columnas van en cero.</t>
        </is>
      </c>
    </row>
    <row r="29">
      <c r="A29" s="9" t="inlineStr">
        <is>
          <t>Operación</t>
        </is>
      </c>
      <c r="B29" s="9" t="inlineStr">
        <is>
          <t>ISR retenido</t>
        </is>
      </c>
      <c r="C29" s="9" t="inlineStr">
        <is>
          <t>IVA retenido</t>
        </is>
      </c>
      <c r="D29" s="9" t="inlineStr">
        <is>
          <t>Fundamento</t>
        </is>
      </c>
    </row>
    <row r="30">
      <c r="A30" s="10" t="inlineStr">
        <is>
          <t>Honorarios de persona física (régimen general)</t>
        </is>
      </c>
      <c r="B30" s="10" t="inlineStr">
        <is>
          <t>10 % del subtotal</t>
        </is>
      </c>
      <c r="C30" s="10" t="inlineStr">
        <is>
          <t>2/3 del IVA (10.6667 %)</t>
        </is>
      </c>
      <c r="D30" s="10" t="inlineStr">
        <is>
          <t>Art. 106 LISR · Art. 1-A, fr. II, inciso a) LIVA</t>
        </is>
      </c>
    </row>
    <row r="31">
      <c r="A31" s="11" t="inlineStr">
        <is>
          <t>Arrendamiento de inmueble de persona física</t>
        </is>
      </c>
      <c r="B31" s="11" t="inlineStr">
        <is>
          <t>10 % del subtotal</t>
        </is>
      </c>
      <c r="C31" s="11" t="inlineStr">
        <is>
          <t>2/3 del IVA (10.6667 %)</t>
        </is>
      </c>
      <c r="D31" s="11" t="inlineStr">
        <is>
          <t>Art. 116 LISR · Art. 1-A, fr. II, inciso a) LIVA</t>
        </is>
      </c>
    </row>
    <row r="32">
      <c r="A32" s="10" t="inlineStr">
        <is>
          <t>Pago a persona física en RESICO</t>
        </is>
      </c>
      <c r="B32" s="10" t="inlineStr">
        <is>
          <t>1.25 % del pago sin IVA</t>
        </is>
      </c>
      <c r="C32" s="10" t="inlineStr">
        <is>
          <t>2/3 si es servicio profesional o arrendamiento</t>
        </is>
      </c>
      <c r="D32" s="10" t="inlineStr">
        <is>
          <t>Art. 113-J LISR · Art. 1-A LIVA</t>
        </is>
      </c>
    </row>
    <row r="33">
      <c r="A33" s="11" t="inlineStr">
        <is>
          <t>Autotransporte terrestre de carga</t>
        </is>
      </c>
      <c r="B33" s="11" t="inlineStr">
        <is>
          <t>No aplica</t>
        </is>
      </c>
      <c r="C33" s="11" t="inlineStr">
        <is>
          <t>4 % de la contraprestación</t>
        </is>
      </c>
      <c r="D33" s="11" t="inlineStr">
        <is>
          <t>Art. 1-A, fr. II, inciso c) LIVA · Art. 3 RLIVA</t>
        </is>
      </c>
    </row>
    <row r="36">
      <c r="A36" s="7" t="inlineStr">
        <is>
          <t>Topes de deducibilidad</t>
        </is>
      </c>
    </row>
    <row r="38">
      <c r="A38" s="9" t="inlineStr">
        <is>
          <t>Concepto</t>
        </is>
      </c>
      <c r="B38" s="9" t="inlineStr">
        <is>
          <t>Regla</t>
        </is>
      </c>
      <c r="C38" s="9" t="inlineStr">
        <is>
          <t>Fundamento</t>
        </is>
      </c>
    </row>
    <row r="39" ht="30" customHeight="1">
      <c r="A39" s="11" t="inlineStr">
        <is>
          <t>Consumos en restaurantes</t>
        </is>
      </c>
      <c r="B39" s="11" t="inlineStr">
        <is>
          <t>Solo el 8.5 % es deducible, y únicamente si se paga con tarjeta, transferencia o monedero electrónico.</t>
        </is>
      </c>
      <c r="C39" s="11" t="inlineStr">
        <is>
          <t>Art. 28, fr. XX LISR</t>
        </is>
      </c>
    </row>
    <row r="40" ht="30" customHeight="1">
      <c r="A40" s="11" t="inlineStr">
        <is>
          <t>Inversión en automóviles</t>
        </is>
      </c>
      <c r="B40" s="11" t="inlineStr">
        <is>
          <t>Deducible hasta $175,000 de monto original de la inversión; $250,000 si es eléctrico, híbrido o de hidrógeno.</t>
        </is>
      </c>
      <c r="C40" s="11" t="inlineStr">
        <is>
          <t>Art. 36, fr. II LISR</t>
        </is>
      </c>
    </row>
    <row r="41" ht="30" customHeight="1">
      <c r="A41" s="11" t="inlineStr">
        <is>
          <t>Renta de automóviles</t>
        </is>
      </c>
      <c r="B41" s="11" t="inlineStr">
        <is>
          <t>Tope de $200 diarios por unidad; $285 diarios si es eléctrico, híbrido o de hidrógeno.</t>
        </is>
      </c>
      <c r="C41" s="11" t="inlineStr">
        <is>
          <t>Art. 28, fr. XIII LISR</t>
        </is>
      </c>
    </row>
    <row r="42" ht="30" customHeight="1">
      <c r="A42" s="11" t="inlineStr">
        <is>
          <t>Pagos superiores a $2,000</t>
        </is>
      </c>
      <c r="B42" s="11" t="inlineStr">
        <is>
          <t>Deben liquidarse con transferencia, cheque nominativo, tarjeta o monedero electrónico. En efectivo no son deducibles.</t>
        </is>
      </c>
      <c r="C42" s="11" t="inlineStr">
        <is>
          <t>Art. 27, fr. III LISR</t>
        </is>
      </c>
    </row>
    <row r="43" ht="30" customHeight="1">
      <c r="A43" s="11" t="inlineStr">
        <is>
          <t>Combustible</t>
        </is>
      </c>
      <c r="B43" s="11" t="inlineStr">
        <is>
          <t>Siempre requiere medio de pago electrónico, sin importar el monto.</t>
        </is>
      </c>
      <c r="C43" s="11" t="inlineStr">
        <is>
          <t>Art. 27, fr. III LISR</t>
        </is>
      </c>
    </row>
    <row r="44" ht="30" customHeight="1">
      <c r="A44" s="11" t="inlineStr">
        <is>
          <t>Gastos en RESICO personas físicas</t>
        </is>
      </c>
      <c r="B44" s="11" t="inlineStr">
        <is>
          <t>No se deducen contra el ISR (la tasa va sobre el ingreso cobrado), pero el IVA trasladado sí es acreditable.</t>
        </is>
      </c>
      <c r="C44" s="11" t="inlineStr">
        <is>
          <t>Art. 113-E LISR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</cols>
  <sheetData>
    <row r="1">
      <c r="A1" s="12" t="inlineStr">
        <is>
          <t>Resumen 2026</t>
        </is>
      </c>
    </row>
    <row r="2">
      <c r="A2" s="8" t="inlineStr">
        <is>
          <t>Se calcula solo con lo que captures en la hoja «Gastos 2026». No edites las fórmulas.</t>
        </is>
      </c>
    </row>
    <row r="4">
      <c r="A4" s="13" t="inlineStr">
        <is>
          <t>Mes</t>
        </is>
      </c>
      <c r="B4" s="13" t="inlineStr">
        <is>
          <t>Gastos</t>
        </is>
      </c>
      <c r="C4" s="13" t="inlineStr">
        <is>
          <t>Subtotal</t>
        </is>
      </c>
      <c r="D4" s="13" t="inlineStr">
        <is>
          <t>IVA acreditable</t>
        </is>
      </c>
      <c r="E4" s="13" t="inlineStr">
        <is>
          <t>Retenciones</t>
        </is>
      </c>
      <c r="F4" s="13" t="inlineStr">
        <is>
          <t>Total pagado</t>
        </is>
      </c>
    </row>
    <row r="5">
      <c r="A5" t="inlineStr">
        <is>
          <t>Enero</t>
        </is>
      </c>
      <c r="B5">
        <f>COUNTIFS('Gastos 2026'!$A$2:$A$501,"&gt;="&amp;DATE(2026,1,1),'Gastos 2026'!$A$2:$A$501,"&lt;"&amp;DATE(2026,2,1))</f>
        <v/>
      </c>
      <c r="C5" s="3">
        <f>SUMIFS('Gastos 2026'!$G$2:$G$501,'Gastos 2026'!$A$2:$A$501,"&gt;="&amp;DATE(2026,1,1),'Gastos 2026'!$A$2:$A$501,"&lt;"&amp;DATE(2026,2,1))</f>
        <v/>
      </c>
      <c r="D5" s="3">
        <f>SUMIFS('Gastos 2026'!$H$2:$H$501,'Gastos 2026'!$A$2:$A$501,"&gt;="&amp;DATE(2026,1,1),'Gastos 2026'!$A$2:$A$501,"&lt;"&amp;DATE(2026,2,1))</f>
        <v/>
      </c>
      <c r="E5" s="3">
        <f>SUMIFS('Gastos 2026'!$I$2:$I$501,'Gastos 2026'!$A$2:$A$501,"&gt;="&amp;DATE(2026,1,1),'Gastos 2026'!$A$2:$A$501,"&lt;"&amp;DATE(2026,2,1))+SUMIFS('Gastos 2026'!$J$2:$J$501,'Gastos 2026'!$A$2:$A$501,"&gt;="&amp;DATE(2026,1,1),'Gastos 2026'!$A$2:$A$501,"&lt;"&amp;DATE(2026,2,1))</f>
        <v/>
      </c>
      <c r="F5" s="3">
        <f>SUMIFS('Gastos 2026'!$K$2:$K$501,'Gastos 2026'!$A$2:$A$501,"&gt;="&amp;DATE(2026,1,1),'Gastos 2026'!$A$2:$A$501,"&lt;"&amp;DATE(2026,2,1))</f>
        <v/>
      </c>
    </row>
    <row r="6">
      <c r="A6" t="inlineStr">
        <is>
          <t>Febrero</t>
        </is>
      </c>
      <c r="B6">
        <f>COUNTIFS('Gastos 2026'!$A$2:$A$501,"&gt;="&amp;DATE(2026,2,1),'Gastos 2026'!$A$2:$A$501,"&lt;"&amp;DATE(2026,3,1))</f>
        <v/>
      </c>
      <c r="C6" s="3">
        <f>SUMIFS('Gastos 2026'!$G$2:$G$501,'Gastos 2026'!$A$2:$A$501,"&gt;="&amp;DATE(2026,2,1),'Gastos 2026'!$A$2:$A$501,"&lt;"&amp;DATE(2026,3,1))</f>
        <v/>
      </c>
      <c r="D6" s="3">
        <f>SUMIFS('Gastos 2026'!$H$2:$H$501,'Gastos 2026'!$A$2:$A$501,"&gt;="&amp;DATE(2026,2,1),'Gastos 2026'!$A$2:$A$501,"&lt;"&amp;DATE(2026,3,1))</f>
        <v/>
      </c>
      <c r="E6" s="3">
        <f>SUMIFS('Gastos 2026'!$I$2:$I$501,'Gastos 2026'!$A$2:$A$501,"&gt;="&amp;DATE(2026,2,1),'Gastos 2026'!$A$2:$A$501,"&lt;"&amp;DATE(2026,3,1))+SUMIFS('Gastos 2026'!$J$2:$J$501,'Gastos 2026'!$A$2:$A$501,"&gt;="&amp;DATE(2026,2,1),'Gastos 2026'!$A$2:$A$501,"&lt;"&amp;DATE(2026,3,1))</f>
        <v/>
      </c>
      <c r="F6" s="3">
        <f>SUMIFS('Gastos 2026'!$K$2:$K$501,'Gastos 2026'!$A$2:$A$501,"&gt;="&amp;DATE(2026,2,1),'Gastos 2026'!$A$2:$A$501,"&lt;"&amp;DATE(2026,3,1))</f>
        <v/>
      </c>
    </row>
    <row r="7">
      <c r="A7" t="inlineStr">
        <is>
          <t>Marzo</t>
        </is>
      </c>
      <c r="B7">
        <f>COUNTIFS('Gastos 2026'!$A$2:$A$501,"&gt;="&amp;DATE(2026,3,1),'Gastos 2026'!$A$2:$A$501,"&lt;"&amp;DATE(2026,4,1))</f>
        <v/>
      </c>
      <c r="C7" s="3">
        <f>SUMIFS('Gastos 2026'!$G$2:$G$501,'Gastos 2026'!$A$2:$A$501,"&gt;="&amp;DATE(2026,3,1),'Gastos 2026'!$A$2:$A$501,"&lt;"&amp;DATE(2026,4,1))</f>
        <v/>
      </c>
      <c r="D7" s="3">
        <f>SUMIFS('Gastos 2026'!$H$2:$H$501,'Gastos 2026'!$A$2:$A$501,"&gt;="&amp;DATE(2026,3,1),'Gastos 2026'!$A$2:$A$501,"&lt;"&amp;DATE(2026,4,1))</f>
        <v/>
      </c>
      <c r="E7" s="3">
        <f>SUMIFS('Gastos 2026'!$I$2:$I$501,'Gastos 2026'!$A$2:$A$501,"&gt;="&amp;DATE(2026,3,1),'Gastos 2026'!$A$2:$A$501,"&lt;"&amp;DATE(2026,4,1))+SUMIFS('Gastos 2026'!$J$2:$J$501,'Gastos 2026'!$A$2:$A$501,"&gt;="&amp;DATE(2026,3,1),'Gastos 2026'!$A$2:$A$501,"&lt;"&amp;DATE(2026,4,1))</f>
        <v/>
      </c>
      <c r="F7" s="3">
        <f>SUMIFS('Gastos 2026'!$K$2:$K$501,'Gastos 2026'!$A$2:$A$501,"&gt;="&amp;DATE(2026,3,1),'Gastos 2026'!$A$2:$A$501,"&lt;"&amp;DATE(2026,4,1))</f>
        <v/>
      </c>
    </row>
    <row r="8">
      <c r="A8" t="inlineStr">
        <is>
          <t>Abril</t>
        </is>
      </c>
      <c r="B8">
        <f>COUNTIFS('Gastos 2026'!$A$2:$A$501,"&gt;="&amp;DATE(2026,4,1),'Gastos 2026'!$A$2:$A$501,"&lt;"&amp;DATE(2026,5,1))</f>
        <v/>
      </c>
      <c r="C8" s="3">
        <f>SUMIFS('Gastos 2026'!$G$2:$G$501,'Gastos 2026'!$A$2:$A$501,"&gt;="&amp;DATE(2026,4,1),'Gastos 2026'!$A$2:$A$501,"&lt;"&amp;DATE(2026,5,1))</f>
        <v/>
      </c>
      <c r="D8" s="3">
        <f>SUMIFS('Gastos 2026'!$H$2:$H$501,'Gastos 2026'!$A$2:$A$501,"&gt;="&amp;DATE(2026,4,1),'Gastos 2026'!$A$2:$A$501,"&lt;"&amp;DATE(2026,5,1))</f>
        <v/>
      </c>
      <c r="E8" s="3">
        <f>SUMIFS('Gastos 2026'!$I$2:$I$501,'Gastos 2026'!$A$2:$A$501,"&gt;="&amp;DATE(2026,4,1),'Gastos 2026'!$A$2:$A$501,"&lt;"&amp;DATE(2026,5,1))+SUMIFS('Gastos 2026'!$J$2:$J$501,'Gastos 2026'!$A$2:$A$501,"&gt;="&amp;DATE(2026,4,1),'Gastos 2026'!$A$2:$A$501,"&lt;"&amp;DATE(2026,5,1))</f>
        <v/>
      </c>
      <c r="F8" s="3">
        <f>SUMIFS('Gastos 2026'!$K$2:$K$501,'Gastos 2026'!$A$2:$A$501,"&gt;="&amp;DATE(2026,4,1),'Gastos 2026'!$A$2:$A$501,"&lt;"&amp;DATE(2026,5,1))</f>
        <v/>
      </c>
    </row>
    <row r="9">
      <c r="A9" t="inlineStr">
        <is>
          <t>Mayo</t>
        </is>
      </c>
      <c r="B9">
        <f>COUNTIFS('Gastos 2026'!$A$2:$A$501,"&gt;="&amp;DATE(2026,5,1),'Gastos 2026'!$A$2:$A$501,"&lt;"&amp;DATE(2026,6,1))</f>
        <v/>
      </c>
      <c r="C9" s="3">
        <f>SUMIFS('Gastos 2026'!$G$2:$G$501,'Gastos 2026'!$A$2:$A$501,"&gt;="&amp;DATE(2026,5,1),'Gastos 2026'!$A$2:$A$501,"&lt;"&amp;DATE(2026,6,1))</f>
        <v/>
      </c>
      <c r="D9" s="3">
        <f>SUMIFS('Gastos 2026'!$H$2:$H$501,'Gastos 2026'!$A$2:$A$501,"&gt;="&amp;DATE(2026,5,1),'Gastos 2026'!$A$2:$A$501,"&lt;"&amp;DATE(2026,6,1))</f>
        <v/>
      </c>
      <c r="E9" s="3">
        <f>SUMIFS('Gastos 2026'!$I$2:$I$501,'Gastos 2026'!$A$2:$A$501,"&gt;="&amp;DATE(2026,5,1),'Gastos 2026'!$A$2:$A$501,"&lt;"&amp;DATE(2026,6,1))+SUMIFS('Gastos 2026'!$J$2:$J$501,'Gastos 2026'!$A$2:$A$501,"&gt;="&amp;DATE(2026,5,1),'Gastos 2026'!$A$2:$A$501,"&lt;"&amp;DATE(2026,6,1))</f>
        <v/>
      </c>
      <c r="F9" s="3">
        <f>SUMIFS('Gastos 2026'!$K$2:$K$501,'Gastos 2026'!$A$2:$A$501,"&gt;="&amp;DATE(2026,5,1),'Gastos 2026'!$A$2:$A$501,"&lt;"&amp;DATE(2026,6,1))</f>
        <v/>
      </c>
    </row>
    <row r="10">
      <c r="A10" t="inlineStr">
        <is>
          <t>Junio</t>
        </is>
      </c>
      <c r="B10">
        <f>COUNTIFS('Gastos 2026'!$A$2:$A$501,"&gt;="&amp;DATE(2026,6,1),'Gastos 2026'!$A$2:$A$501,"&lt;"&amp;DATE(2026,7,1))</f>
        <v/>
      </c>
      <c r="C10" s="3">
        <f>SUMIFS('Gastos 2026'!$G$2:$G$501,'Gastos 2026'!$A$2:$A$501,"&gt;="&amp;DATE(2026,6,1),'Gastos 2026'!$A$2:$A$501,"&lt;"&amp;DATE(2026,7,1))</f>
        <v/>
      </c>
      <c r="D10" s="3">
        <f>SUMIFS('Gastos 2026'!$H$2:$H$501,'Gastos 2026'!$A$2:$A$501,"&gt;="&amp;DATE(2026,6,1),'Gastos 2026'!$A$2:$A$501,"&lt;"&amp;DATE(2026,7,1))</f>
        <v/>
      </c>
      <c r="E10" s="3">
        <f>SUMIFS('Gastos 2026'!$I$2:$I$501,'Gastos 2026'!$A$2:$A$501,"&gt;="&amp;DATE(2026,6,1),'Gastos 2026'!$A$2:$A$501,"&lt;"&amp;DATE(2026,7,1))+SUMIFS('Gastos 2026'!$J$2:$J$501,'Gastos 2026'!$A$2:$A$501,"&gt;="&amp;DATE(2026,6,1),'Gastos 2026'!$A$2:$A$501,"&lt;"&amp;DATE(2026,7,1))</f>
        <v/>
      </c>
      <c r="F10" s="3">
        <f>SUMIFS('Gastos 2026'!$K$2:$K$501,'Gastos 2026'!$A$2:$A$501,"&gt;="&amp;DATE(2026,6,1),'Gastos 2026'!$A$2:$A$501,"&lt;"&amp;DATE(2026,7,1))</f>
        <v/>
      </c>
    </row>
    <row r="11">
      <c r="A11" t="inlineStr">
        <is>
          <t>Julio</t>
        </is>
      </c>
      <c r="B11">
        <f>COUNTIFS('Gastos 2026'!$A$2:$A$501,"&gt;="&amp;DATE(2026,7,1),'Gastos 2026'!$A$2:$A$501,"&lt;"&amp;DATE(2026,8,1))</f>
        <v/>
      </c>
      <c r="C11" s="3">
        <f>SUMIFS('Gastos 2026'!$G$2:$G$501,'Gastos 2026'!$A$2:$A$501,"&gt;="&amp;DATE(2026,7,1),'Gastos 2026'!$A$2:$A$501,"&lt;"&amp;DATE(2026,8,1))</f>
        <v/>
      </c>
      <c r="D11" s="3">
        <f>SUMIFS('Gastos 2026'!$H$2:$H$501,'Gastos 2026'!$A$2:$A$501,"&gt;="&amp;DATE(2026,7,1),'Gastos 2026'!$A$2:$A$501,"&lt;"&amp;DATE(2026,8,1))</f>
        <v/>
      </c>
      <c r="E11" s="3">
        <f>SUMIFS('Gastos 2026'!$I$2:$I$501,'Gastos 2026'!$A$2:$A$501,"&gt;="&amp;DATE(2026,7,1),'Gastos 2026'!$A$2:$A$501,"&lt;"&amp;DATE(2026,8,1))+SUMIFS('Gastos 2026'!$J$2:$J$501,'Gastos 2026'!$A$2:$A$501,"&gt;="&amp;DATE(2026,7,1),'Gastos 2026'!$A$2:$A$501,"&lt;"&amp;DATE(2026,8,1))</f>
        <v/>
      </c>
      <c r="F11" s="3">
        <f>SUMIFS('Gastos 2026'!$K$2:$K$501,'Gastos 2026'!$A$2:$A$501,"&gt;="&amp;DATE(2026,7,1),'Gastos 2026'!$A$2:$A$501,"&lt;"&amp;DATE(2026,8,1))</f>
        <v/>
      </c>
    </row>
    <row r="12">
      <c r="A12" t="inlineStr">
        <is>
          <t>Agosto</t>
        </is>
      </c>
      <c r="B12">
        <f>COUNTIFS('Gastos 2026'!$A$2:$A$501,"&gt;="&amp;DATE(2026,8,1),'Gastos 2026'!$A$2:$A$501,"&lt;"&amp;DATE(2026,9,1))</f>
        <v/>
      </c>
      <c r="C12" s="3">
        <f>SUMIFS('Gastos 2026'!$G$2:$G$501,'Gastos 2026'!$A$2:$A$501,"&gt;="&amp;DATE(2026,8,1),'Gastos 2026'!$A$2:$A$501,"&lt;"&amp;DATE(2026,9,1))</f>
        <v/>
      </c>
      <c r="D12" s="3">
        <f>SUMIFS('Gastos 2026'!$H$2:$H$501,'Gastos 2026'!$A$2:$A$501,"&gt;="&amp;DATE(2026,8,1),'Gastos 2026'!$A$2:$A$501,"&lt;"&amp;DATE(2026,9,1))</f>
        <v/>
      </c>
      <c r="E12" s="3">
        <f>SUMIFS('Gastos 2026'!$I$2:$I$501,'Gastos 2026'!$A$2:$A$501,"&gt;="&amp;DATE(2026,8,1),'Gastos 2026'!$A$2:$A$501,"&lt;"&amp;DATE(2026,9,1))+SUMIFS('Gastos 2026'!$J$2:$J$501,'Gastos 2026'!$A$2:$A$501,"&gt;="&amp;DATE(2026,8,1),'Gastos 2026'!$A$2:$A$501,"&lt;"&amp;DATE(2026,9,1))</f>
        <v/>
      </c>
      <c r="F12" s="3">
        <f>SUMIFS('Gastos 2026'!$K$2:$K$501,'Gastos 2026'!$A$2:$A$501,"&gt;="&amp;DATE(2026,8,1),'Gastos 2026'!$A$2:$A$501,"&lt;"&amp;DATE(2026,9,1))</f>
        <v/>
      </c>
    </row>
    <row r="13">
      <c r="A13" t="inlineStr">
        <is>
          <t>Septiembre</t>
        </is>
      </c>
      <c r="B13">
        <f>COUNTIFS('Gastos 2026'!$A$2:$A$501,"&gt;="&amp;DATE(2026,9,1),'Gastos 2026'!$A$2:$A$501,"&lt;"&amp;DATE(2026,10,1))</f>
        <v/>
      </c>
      <c r="C13" s="3">
        <f>SUMIFS('Gastos 2026'!$G$2:$G$501,'Gastos 2026'!$A$2:$A$501,"&gt;="&amp;DATE(2026,9,1),'Gastos 2026'!$A$2:$A$501,"&lt;"&amp;DATE(2026,10,1))</f>
        <v/>
      </c>
      <c r="D13" s="3">
        <f>SUMIFS('Gastos 2026'!$H$2:$H$501,'Gastos 2026'!$A$2:$A$501,"&gt;="&amp;DATE(2026,9,1),'Gastos 2026'!$A$2:$A$501,"&lt;"&amp;DATE(2026,10,1))</f>
        <v/>
      </c>
      <c r="E13" s="3">
        <f>SUMIFS('Gastos 2026'!$I$2:$I$501,'Gastos 2026'!$A$2:$A$501,"&gt;="&amp;DATE(2026,9,1),'Gastos 2026'!$A$2:$A$501,"&lt;"&amp;DATE(2026,10,1))+SUMIFS('Gastos 2026'!$J$2:$J$501,'Gastos 2026'!$A$2:$A$501,"&gt;="&amp;DATE(2026,9,1),'Gastos 2026'!$A$2:$A$501,"&lt;"&amp;DATE(2026,10,1))</f>
        <v/>
      </c>
      <c r="F13" s="3">
        <f>SUMIFS('Gastos 2026'!$K$2:$K$501,'Gastos 2026'!$A$2:$A$501,"&gt;="&amp;DATE(2026,9,1),'Gastos 2026'!$A$2:$A$501,"&lt;"&amp;DATE(2026,10,1))</f>
        <v/>
      </c>
    </row>
    <row r="14">
      <c r="A14" t="inlineStr">
        <is>
          <t>Octubre</t>
        </is>
      </c>
      <c r="B14">
        <f>COUNTIFS('Gastos 2026'!$A$2:$A$501,"&gt;="&amp;DATE(2026,10,1),'Gastos 2026'!$A$2:$A$501,"&lt;"&amp;DATE(2026,11,1))</f>
        <v/>
      </c>
      <c r="C14" s="3">
        <f>SUMIFS('Gastos 2026'!$G$2:$G$501,'Gastos 2026'!$A$2:$A$501,"&gt;="&amp;DATE(2026,10,1),'Gastos 2026'!$A$2:$A$501,"&lt;"&amp;DATE(2026,11,1))</f>
        <v/>
      </c>
      <c r="D14" s="3">
        <f>SUMIFS('Gastos 2026'!$H$2:$H$501,'Gastos 2026'!$A$2:$A$501,"&gt;="&amp;DATE(2026,10,1),'Gastos 2026'!$A$2:$A$501,"&lt;"&amp;DATE(2026,11,1))</f>
        <v/>
      </c>
      <c r="E14" s="3">
        <f>SUMIFS('Gastos 2026'!$I$2:$I$501,'Gastos 2026'!$A$2:$A$501,"&gt;="&amp;DATE(2026,10,1),'Gastos 2026'!$A$2:$A$501,"&lt;"&amp;DATE(2026,11,1))+SUMIFS('Gastos 2026'!$J$2:$J$501,'Gastos 2026'!$A$2:$A$501,"&gt;="&amp;DATE(2026,10,1),'Gastos 2026'!$A$2:$A$501,"&lt;"&amp;DATE(2026,11,1))</f>
        <v/>
      </c>
      <c r="F14" s="3">
        <f>SUMIFS('Gastos 2026'!$K$2:$K$501,'Gastos 2026'!$A$2:$A$501,"&gt;="&amp;DATE(2026,10,1),'Gastos 2026'!$A$2:$A$501,"&lt;"&amp;DATE(2026,11,1))</f>
        <v/>
      </c>
    </row>
    <row r="15">
      <c r="A15" t="inlineStr">
        <is>
          <t>Noviembre</t>
        </is>
      </c>
      <c r="B15">
        <f>COUNTIFS('Gastos 2026'!$A$2:$A$501,"&gt;="&amp;DATE(2026,11,1),'Gastos 2026'!$A$2:$A$501,"&lt;"&amp;DATE(2026,12,1))</f>
        <v/>
      </c>
      <c r="C15" s="3">
        <f>SUMIFS('Gastos 2026'!$G$2:$G$501,'Gastos 2026'!$A$2:$A$501,"&gt;="&amp;DATE(2026,11,1),'Gastos 2026'!$A$2:$A$501,"&lt;"&amp;DATE(2026,12,1))</f>
        <v/>
      </c>
      <c r="D15" s="3">
        <f>SUMIFS('Gastos 2026'!$H$2:$H$501,'Gastos 2026'!$A$2:$A$501,"&gt;="&amp;DATE(2026,11,1),'Gastos 2026'!$A$2:$A$501,"&lt;"&amp;DATE(2026,12,1))</f>
        <v/>
      </c>
      <c r="E15" s="3">
        <f>SUMIFS('Gastos 2026'!$I$2:$I$501,'Gastos 2026'!$A$2:$A$501,"&gt;="&amp;DATE(2026,11,1),'Gastos 2026'!$A$2:$A$501,"&lt;"&amp;DATE(2026,12,1))+SUMIFS('Gastos 2026'!$J$2:$J$501,'Gastos 2026'!$A$2:$A$501,"&gt;="&amp;DATE(2026,11,1),'Gastos 2026'!$A$2:$A$501,"&lt;"&amp;DATE(2026,12,1))</f>
        <v/>
      </c>
      <c r="F15" s="3">
        <f>SUMIFS('Gastos 2026'!$K$2:$K$501,'Gastos 2026'!$A$2:$A$501,"&gt;="&amp;DATE(2026,11,1),'Gastos 2026'!$A$2:$A$501,"&lt;"&amp;DATE(2026,12,1))</f>
        <v/>
      </c>
    </row>
    <row r="16">
      <c r="A16" t="inlineStr">
        <is>
          <t>Diciembre</t>
        </is>
      </c>
      <c r="B16">
        <f>COUNTIFS('Gastos 2026'!$A$2:$A$501,"&gt;="&amp;DATE(2026,12,1),'Gastos 2026'!$A$2:$A$501,"&lt;"&amp;DATE(2027,1,1))</f>
        <v/>
      </c>
      <c r="C16" s="3">
        <f>SUMIFS('Gastos 2026'!$G$2:$G$501,'Gastos 2026'!$A$2:$A$501,"&gt;="&amp;DATE(2026,12,1),'Gastos 2026'!$A$2:$A$501,"&lt;"&amp;DATE(2027,1,1))</f>
        <v/>
      </c>
      <c r="D16" s="3">
        <f>SUMIFS('Gastos 2026'!$H$2:$H$501,'Gastos 2026'!$A$2:$A$501,"&gt;="&amp;DATE(2026,12,1),'Gastos 2026'!$A$2:$A$501,"&lt;"&amp;DATE(2027,1,1))</f>
        <v/>
      </c>
      <c r="E16" s="3">
        <f>SUMIFS('Gastos 2026'!$I$2:$I$501,'Gastos 2026'!$A$2:$A$501,"&gt;="&amp;DATE(2026,12,1),'Gastos 2026'!$A$2:$A$501,"&lt;"&amp;DATE(2027,1,1))+SUMIFS('Gastos 2026'!$J$2:$J$501,'Gastos 2026'!$A$2:$A$501,"&gt;="&amp;DATE(2026,12,1),'Gastos 2026'!$A$2:$A$501,"&lt;"&amp;DATE(2027,1,1))</f>
        <v/>
      </c>
      <c r="F16" s="3">
        <f>SUMIFS('Gastos 2026'!$K$2:$K$501,'Gastos 2026'!$A$2:$A$501,"&gt;="&amp;DATE(2026,12,1),'Gastos 2026'!$A$2:$A$501,"&lt;"&amp;DATE(2027,1,1))</f>
        <v/>
      </c>
    </row>
    <row r="17">
      <c r="A17" s="14" t="inlineStr">
        <is>
          <t>Total del ejercicio</t>
        </is>
      </c>
      <c r="B17" s="15">
        <f>SUM(B5:B16)</f>
        <v/>
      </c>
      <c r="C17" s="16">
        <f>SUM(C5:C16)</f>
        <v/>
      </c>
      <c r="D17" s="16">
        <f>SUM(D5:D16)</f>
        <v/>
      </c>
      <c r="E17" s="16">
        <f>SUM(E5:E16)</f>
        <v/>
      </c>
      <c r="F17" s="16">
        <f>SUM(F5:F16)</f>
        <v/>
      </c>
    </row>
    <row r="20">
      <c r="A20" s="17" t="inlineStr">
        <is>
          <t>Por categoría</t>
        </is>
      </c>
    </row>
    <row r="21">
      <c r="A21" s="9" t="inlineStr">
        <is>
          <t>Categoría</t>
        </is>
      </c>
      <c r="B21" s="9" t="inlineStr">
        <is>
          <t>Movimientos</t>
        </is>
      </c>
      <c r="C21" s="9" t="inlineStr">
        <is>
          <t>Subtotal</t>
        </is>
      </c>
      <c r="D21" s="9" t="inlineStr">
        <is>
          <t>IVA acreditable</t>
        </is>
      </c>
    </row>
    <row r="22">
      <c r="A22" t="inlineStr">
        <is>
          <t>Papelería y oficina</t>
        </is>
      </c>
      <c r="B22">
        <f>COUNTIF('Gastos 2026'!$F$2:$F$501,$A22)</f>
        <v/>
      </c>
      <c r="C22" s="3">
        <f>SUMIF('Gastos 2026'!$F$2:$F$501,$A22,'Gastos 2026'!$G$2:$G$501)</f>
        <v/>
      </c>
      <c r="D22" s="3">
        <f>SUMIF('Gastos 2026'!$F$2:$F$501,$A22,'Gastos 2026'!$H$2:$H$501)</f>
        <v/>
      </c>
    </row>
    <row r="23">
      <c r="A23" t="inlineStr">
        <is>
          <t>Servicios básicos</t>
        </is>
      </c>
      <c r="B23">
        <f>COUNTIF('Gastos 2026'!$F$2:$F$501,$A23)</f>
        <v/>
      </c>
      <c r="C23" s="3">
        <f>SUMIF('Gastos 2026'!$F$2:$F$501,$A23,'Gastos 2026'!$G$2:$G$501)</f>
        <v/>
      </c>
      <c r="D23" s="3">
        <f>SUMIF('Gastos 2026'!$F$2:$F$501,$A23,'Gastos 2026'!$H$2:$H$501)</f>
        <v/>
      </c>
    </row>
    <row r="24">
      <c r="A24" t="inlineStr">
        <is>
          <t>Combustibles y lubricantes</t>
        </is>
      </c>
      <c r="B24">
        <f>COUNTIF('Gastos 2026'!$F$2:$F$501,$A24)</f>
        <v/>
      </c>
      <c r="C24" s="3">
        <f>SUMIF('Gastos 2026'!$F$2:$F$501,$A24,'Gastos 2026'!$G$2:$G$501)</f>
        <v/>
      </c>
      <c r="D24" s="3">
        <f>SUMIF('Gastos 2026'!$F$2:$F$501,$A24,'Gastos 2026'!$H$2:$H$501)</f>
        <v/>
      </c>
    </row>
    <row r="25">
      <c r="A25" t="inlineStr">
        <is>
          <t>Viáticos y transporte</t>
        </is>
      </c>
      <c r="B25">
        <f>COUNTIF('Gastos 2026'!$F$2:$F$501,$A25)</f>
        <v/>
      </c>
      <c r="C25" s="3">
        <f>SUMIF('Gastos 2026'!$F$2:$F$501,$A25,'Gastos 2026'!$G$2:$G$501)</f>
        <v/>
      </c>
      <c r="D25" s="3">
        <f>SUMIF('Gastos 2026'!$F$2:$F$501,$A25,'Gastos 2026'!$H$2:$H$501)</f>
        <v/>
      </c>
    </row>
    <row r="26">
      <c r="A26" t="inlineStr">
        <is>
          <t>Honorarios</t>
        </is>
      </c>
      <c r="B26">
        <f>COUNTIF('Gastos 2026'!$F$2:$F$501,$A26)</f>
        <v/>
      </c>
      <c r="C26" s="3">
        <f>SUMIF('Gastos 2026'!$F$2:$F$501,$A26,'Gastos 2026'!$G$2:$G$501)</f>
        <v/>
      </c>
      <c r="D26" s="3">
        <f>SUMIF('Gastos 2026'!$F$2:$F$501,$A26,'Gastos 2026'!$H$2:$H$501)</f>
        <v/>
      </c>
    </row>
    <row r="27">
      <c r="A27" t="inlineStr">
        <is>
          <t>Software y SaaS</t>
        </is>
      </c>
      <c r="B27">
        <f>COUNTIF('Gastos 2026'!$F$2:$F$501,$A27)</f>
        <v/>
      </c>
      <c r="C27" s="3">
        <f>SUMIF('Gastos 2026'!$F$2:$F$501,$A27,'Gastos 2026'!$G$2:$G$501)</f>
        <v/>
      </c>
      <c r="D27" s="3">
        <f>SUMIF('Gastos 2026'!$F$2:$F$501,$A27,'Gastos 2026'!$H$2:$H$501)</f>
        <v/>
      </c>
    </row>
    <row r="28">
      <c r="A28" t="inlineStr">
        <is>
          <t>Insumos y materiales</t>
        </is>
      </c>
      <c r="B28">
        <f>COUNTIF('Gastos 2026'!$F$2:$F$501,$A28)</f>
        <v/>
      </c>
      <c r="C28" s="3">
        <f>SUMIF('Gastos 2026'!$F$2:$F$501,$A28,'Gastos 2026'!$G$2:$G$501)</f>
        <v/>
      </c>
      <c r="D28" s="3">
        <f>SUMIF('Gastos 2026'!$F$2:$F$501,$A28,'Gastos 2026'!$H$2:$H$501)</f>
        <v/>
      </c>
    </row>
    <row r="29">
      <c r="A29" t="inlineStr">
        <is>
          <t>Renta y arrendamiento</t>
        </is>
      </c>
      <c r="B29">
        <f>COUNTIF('Gastos 2026'!$F$2:$F$501,$A29)</f>
        <v/>
      </c>
      <c r="C29" s="3">
        <f>SUMIF('Gastos 2026'!$F$2:$F$501,$A29,'Gastos 2026'!$G$2:$G$501)</f>
        <v/>
      </c>
      <c r="D29" s="3">
        <f>SUMIF('Gastos 2026'!$F$2:$F$501,$A29,'Gastos 2026'!$H$2:$H$501)</f>
        <v/>
      </c>
    </row>
    <row r="30">
      <c r="A30" t="inlineStr">
        <is>
          <t>Restaurantes</t>
        </is>
      </c>
      <c r="B30">
        <f>COUNTIF('Gastos 2026'!$F$2:$F$501,$A30)</f>
        <v/>
      </c>
      <c r="C30" s="3">
        <f>SUMIF('Gastos 2026'!$F$2:$F$501,$A30,'Gastos 2026'!$G$2:$G$501)</f>
        <v/>
      </c>
      <c r="D30" s="3">
        <f>SUMIF('Gastos 2026'!$F$2:$F$501,$A30,'Gastos 2026'!$H$2:$H$501)</f>
        <v/>
      </c>
    </row>
    <row r="31">
      <c r="A31" t="inlineStr">
        <is>
          <t>Capacitación</t>
        </is>
      </c>
      <c r="B31">
        <f>COUNTIF('Gastos 2026'!$F$2:$F$501,$A31)</f>
        <v/>
      </c>
      <c r="C31" s="3">
        <f>SUMIF('Gastos 2026'!$F$2:$F$501,$A31,'Gastos 2026'!$G$2:$G$501)</f>
        <v/>
      </c>
      <c r="D31" s="3">
        <f>SUMIF('Gastos 2026'!$F$2:$F$501,$A31,'Gastos 2026'!$H$2:$H$501)</f>
        <v/>
      </c>
    </row>
    <row r="32">
      <c r="A32" t="inlineStr">
        <is>
          <t>Mensajería y paquetería</t>
        </is>
      </c>
      <c r="B32">
        <f>COUNTIF('Gastos 2026'!$F$2:$F$501,$A32)</f>
        <v/>
      </c>
      <c r="C32" s="3">
        <f>SUMIF('Gastos 2026'!$F$2:$F$501,$A32,'Gastos 2026'!$G$2:$G$501)</f>
        <v/>
      </c>
      <c r="D32" s="3">
        <f>SUMIF('Gastos 2026'!$F$2:$F$501,$A32,'Gastos 2026'!$H$2:$H$501)</f>
        <v/>
      </c>
    </row>
    <row r="33">
      <c r="A33" t="inlineStr">
        <is>
          <t>Seguros y fianzas</t>
        </is>
      </c>
      <c r="B33">
        <f>COUNTIF('Gastos 2026'!$F$2:$F$501,$A33)</f>
        <v/>
      </c>
      <c r="C33" s="3">
        <f>SUMIF('Gastos 2026'!$F$2:$F$501,$A33,'Gastos 2026'!$G$2:$G$501)</f>
        <v/>
      </c>
      <c r="D33" s="3">
        <f>SUMIF('Gastos 2026'!$F$2:$F$501,$A33,'Gastos 2026'!$H$2:$H$501)</f>
        <v/>
      </c>
    </row>
    <row r="34">
      <c r="A34" t="inlineStr">
        <is>
          <t>Mantenimiento y reparaciones</t>
        </is>
      </c>
      <c r="B34">
        <f>COUNTIF('Gastos 2026'!$F$2:$F$501,$A34)</f>
        <v/>
      </c>
      <c r="C34" s="3">
        <f>SUMIF('Gastos 2026'!$F$2:$F$501,$A34,'Gastos 2026'!$G$2:$G$501)</f>
        <v/>
      </c>
      <c r="D34" s="3">
        <f>SUMIF('Gastos 2026'!$F$2:$F$501,$A34,'Gastos 2026'!$H$2:$H$501)</f>
        <v/>
      </c>
    </row>
    <row r="35">
      <c r="A35" t="inlineStr">
        <is>
          <t>Publicidad y marketing</t>
        </is>
      </c>
      <c r="B35">
        <f>COUNTIF('Gastos 2026'!$F$2:$F$501,$A35)</f>
        <v/>
      </c>
      <c r="C35" s="3">
        <f>SUMIF('Gastos 2026'!$F$2:$F$501,$A35,'Gastos 2026'!$G$2:$G$501)</f>
        <v/>
      </c>
      <c r="D35" s="3">
        <f>SUMIF('Gastos 2026'!$F$2:$F$501,$A35,'Gastos 2026'!$H$2:$H$501)</f>
        <v/>
      </c>
    </row>
    <row r="36">
      <c r="A36" t="inlineStr">
        <is>
          <t>Equipo de cómputo</t>
        </is>
      </c>
      <c r="B36">
        <f>COUNTIF('Gastos 2026'!$F$2:$F$501,$A36)</f>
        <v/>
      </c>
      <c r="C36" s="3">
        <f>SUMIF('Gastos 2026'!$F$2:$F$501,$A36,'Gastos 2026'!$G$2:$G$501)</f>
        <v/>
      </c>
      <c r="D36" s="3">
        <f>SUMIF('Gastos 2026'!$F$2:$F$501,$A36,'Gastos 2026'!$H$2:$H$501)</f>
        <v/>
      </c>
    </row>
    <row r="37">
      <c r="A37" t="inlineStr">
        <is>
          <t>Equipo de transporte</t>
        </is>
      </c>
      <c r="B37">
        <f>COUNTIF('Gastos 2026'!$F$2:$F$501,$A37)</f>
        <v/>
      </c>
      <c r="C37" s="3">
        <f>SUMIF('Gastos 2026'!$F$2:$F$501,$A37,'Gastos 2026'!$G$2:$G$501)</f>
        <v/>
      </c>
      <c r="D37" s="3">
        <f>SUMIF('Gastos 2026'!$F$2:$F$501,$A37,'Gastos 2026'!$H$2:$H$501)</f>
        <v/>
      </c>
    </row>
    <row r="38">
      <c r="A38" t="inlineStr">
        <is>
          <t>Impuestos federales</t>
        </is>
      </c>
      <c r="B38">
        <f>COUNTIF('Gastos 2026'!$F$2:$F$501,$A38)</f>
        <v/>
      </c>
      <c r="C38" s="3">
        <f>SUMIF('Gastos 2026'!$F$2:$F$501,$A38,'Gastos 2026'!$G$2:$G$501)</f>
        <v/>
      </c>
      <c r="D38" s="3">
        <f>SUMIF('Gastos 2026'!$F$2:$F$501,$A38,'Gastos 2026'!$H$2:$H$501)</f>
        <v/>
      </c>
    </row>
    <row r="39">
      <c r="A39" t="inlineStr">
        <is>
          <t>Cuotas IMSS e INFONAVIT</t>
        </is>
      </c>
      <c r="B39">
        <f>COUNTIF('Gastos 2026'!$F$2:$F$501,$A39)</f>
        <v/>
      </c>
      <c r="C39" s="3">
        <f>SUMIF('Gastos 2026'!$F$2:$F$501,$A39,'Gastos 2026'!$G$2:$G$501)</f>
        <v/>
      </c>
      <c r="D39" s="3">
        <f>SUMIF('Gastos 2026'!$F$2:$F$501,$A39,'Gastos 2026'!$H$2:$H$501)</f>
        <v/>
      </c>
    </row>
    <row r="40">
      <c r="A40" t="inlineStr">
        <is>
          <t>Personal (no deducible)</t>
        </is>
      </c>
      <c r="B40">
        <f>COUNTIF('Gastos 2026'!$F$2:$F$501,$A40)</f>
        <v/>
      </c>
      <c r="C40" s="3">
        <f>SUMIF('Gastos 2026'!$F$2:$F$501,$A40,'Gastos 2026'!$G$2:$G$501)</f>
        <v/>
      </c>
      <c r="D40" s="3">
        <f>SUMIF('Gastos 2026'!$F$2:$F$501,$A40,'Gastos 2026'!$H$2:$H$501)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6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8" t="inlineStr">
        <is>
          <t>Plantilla de gastos deducibles 2026</t>
        </is>
      </c>
    </row>
    <row r="2" ht="30" customHeight="1">
      <c r="A2" s="19" t="inlineStr">
        <is>
          <t>Siempre Contable · siemprecontable.net/recursos/plantilla-gastos-deducibles</t>
        </is>
      </c>
    </row>
    <row r="3" ht="30" customHeight="1">
      <c r="A3" s="19" t="inlineStr">
        <is>
          <t>Última revisión: agosto 2026</t>
        </is>
      </c>
    </row>
    <row r="4">
      <c r="A4" s="19" t="n"/>
    </row>
    <row r="5">
      <c r="A5" s="7" t="inlineStr">
        <is>
          <t>1. Cómo trabajar con ella</t>
        </is>
      </c>
    </row>
    <row r="6" ht="30" customHeight="1">
      <c r="A6" s="20" t="inlineStr">
        <is>
          <t>·  Captura en la hoja «Gastos 2026». La columna total ya trae la fórmula: subtotal + IVA trasladado − retenciones.</t>
        </is>
      </c>
    </row>
    <row r="7" ht="30" customHeight="1">
      <c r="A7" s="20" t="inlineStr">
        <is>
          <t>·  Las columnas categoria, forma_pago, metodo_pago, uso_cfdi, estado_cfdi y deducible son listas desplegables tomadas de la hoja «Catálogos». Si necesitas una categoría propia, agrégala ahí y aparecerá en la lista.</t>
        </is>
      </c>
    </row>
    <row r="8" ht="30" customHeight="1">
      <c r="A8" s="20" t="inlineStr">
        <is>
          <t>·  La hoja «Resumen» suma sola por mes y por categoría. No la edites.</t>
        </is>
      </c>
    </row>
    <row r="9" ht="30" customHeight="1">
      <c r="A9" s="20" t="inlineStr">
        <is>
          <t>·  Las filas de muestra son ejemplos: bórralas cuando empieces con tus datos reales.</t>
        </is>
      </c>
    </row>
    <row r="10" ht="30" customHeight="1">
      <c r="A10" s="20" t="inlineStr">
        <is>
          <t>·  Usa el formato de fecha AAAA-MM-DD (2026-03-12). Es lo que permite que el resumen mensual funcione.</t>
        </is>
      </c>
    </row>
    <row r="11">
      <c r="A11" s="19" t="n"/>
    </row>
    <row r="12">
      <c r="A12" s="7" t="inlineStr">
        <is>
          <t>2. Buenas prácticas del cierre mensual</t>
        </is>
      </c>
    </row>
    <row r="13" ht="30" customHeight="1">
      <c r="A13" s="20" t="inlineStr">
        <is>
          <t>·  Registra el gasto el mismo día que recibes el CFDI; así no se pierden XML ni comprobantes de tarjeta.</t>
        </is>
      </c>
    </row>
    <row r="14" ht="30" customHeight="1">
      <c r="A14" s="20" t="inlineStr">
        <is>
          <t>·  Verifica en el portal del SAT que el comprobante esté Vigente antes de declarar. Los cancelados se resaltan solos en la plantilla.</t>
        </is>
      </c>
    </row>
    <row r="15" ht="30" customHeight="1">
      <c r="A15" s="20" t="inlineStr">
        <is>
          <t>·  En CFDI con método PPD, el gasto no se considera erogado hasta que recibes el complemento de pago. Regístralo con la fecha del complemento.</t>
        </is>
      </c>
    </row>
    <row r="16" ht="30" customHeight="1">
      <c r="A16" s="20" t="inlineStr">
        <is>
          <t>·  En RESICO personas físicas las deducciones no se aplican contra el ISR (la tasa va sobre el ingreso cobrado), pero el IVA trasladado sí es acreditable. Lleva el control igual.</t>
        </is>
      </c>
    </row>
    <row r="17" ht="30" customHeight="1">
      <c r="A17" s="20" t="inlineStr">
        <is>
          <t>·  Conserva XML y PDF del CFDI durante cinco años (Art. 30 CFF).</t>
        </is>
      </c>
    </row>
    <row r="18">
      <c r="A18" s="19" t="n"/>
    </row>
    <row r="19">
      <c r="A19" s="7" t="inlineStr">
        <is>
          <t>3. Validaciones antes de entregar</t>
        </is>
      </c>
    </row>
    <row r="20" ht="30" customHeight="1">
      <c r="A20" s="20" t="inlineStr">
        <is>
          <t>·  Ninguna fila con fecha vacía o en formato distinto a AAAA-MM-DD.</t>
        </is>
      </c>
    </row>
    <row r="21" ht="30" customHeight="1">
      <c r="A21" s="20" t="inlineStr">
        <is>
          <t>·  folio_fiscal con 36 caracteres (8-4-4-4-12, solo dígitos hexadecimales) o vacío justificado.</t>
        </is>
      </c>
    </row>
    <row r="22" ht="30" customHeight="1">
      <c r="A22" s="20" t="inlineStr">
        <is>
          <t>·  El total calculado coincide con lo que salió de tu banco. Si no cuadra, casi siempre falta una retención.</t>
        </is>
      </c>
    </row>
    <row r="23" ht="30" customHeight="1">
      <c r="A23" s="20" t="inlineStr">
        <is>
          <t>·  forma_pago y uso_cfdi presentes en todos los gastos deducibles.</t>
        </is>
      </c>
    </row>
    <row r="24" ht="30" customHeight="1">
      <c r="A24" s="20" t="inlineStr">
        <is>
          <t>·  Ningún gasto con estado_cfdi «Cancelado» marcado como deducible.</t>
        </is>
      </c>
    </row>
    <row r="25" ht="30" customHeight="1">
      <c r="A25" s="20" t="inlineStr">
        <is>
          <t>·  Categoría asignada en el 100 % de las filas.</t>
        </is>
      </c>
    </row>
    <row r="26">
      <c r="A26" s="19" t="n"/>
    </row>
    <row r="27">
      <c r="A27" s="7" t="inlineStr">
        <is>
          <t>4. Recursos relacionados</t>
        </is>
      </c>
    </row>
    <row r="28" ht="30" customHeight="1">
      <c r="A28" s="20" t="inlineStr">
        <is>
          <t>·  Guía RESICO 2026 — siemprecontable.net/recursos/guia-basica-resico</t>
        </is>
      </c>
    </row>
    <row r="29" ht="30" customHeight="1">
      <c r="A29" s="20" t="inlineStr">
        <is>
          <t>·  Calendario fiscal 2026 — siemprecontable.net/recursos/calendario-fiscal-2026</t>
        </is>
      </c>
    </row>
    <row r="30" ht="30" customHeight="1">
      <c r="A30" s="20" t="inlineStr">
        <is>
          <t>·  Calculadora de IVA — siemprecontable.net/herramientas/calculadora-iva</t>
        </is>
      </c>
    </row>
    <row r="31" ht="30" customHeight="1">
      <c r="A31" s="20" t="inlineStr">
        <is>
          <t>·  Calculadora de RESICO — siemprecontable.net/herramientas/calculadora-resico</t>
        </is>
      </c>
    </row>
    <row r="32" ht="30" customHeight="1">
      <c r="A32" s="20" t="inlineStr">
        <is>
          <t>·  Contacto — siemprecontable.net/contacto</t>
        </is>
      </c>
    </row>
    <row r="33">
      <c r="A33" s="19" t="n"/>
    </row>
    <row r="34">
      <c r="A34" s="7" t="inlineStr">
        <is>
          <t>5. Aviso</t>
        </is>
      </c>
    </row>
    <row r="35" ht="30" customHeight="1">
      <c r="A35" s="19" t="inlineStr">
        <is>
          <t>Esta plantilla es una herramienta de control interno. No sustituye la opinión de un contador titulado ni un dictamen fiscal. Las referencias a LISR, LIVA, CFF y a los catálogos del SAT corresponden a la normativa vigente al cierre de la revisión; verifica en sat.gob.mx si cambia algún catálogo o porcentaje de retención.</t>
        </is>
      </c>
    </row>
    <row r="36" ht="30" customHeight="1">
      <c r="A36" s="19" t="inlineStr">
        <is>
          <t>© Siempre Contable. Puedes adaptarla libremente para tu operación o la de tus clientes.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Siempre Contable</dc:creator>
  <dc:title>Plantilla de gastos deducibles 2026 · Siempre Contable</dc:title>
  <dc:subject>Control de gastos deducibles y CFDI 4.0</dc:subject>
  <dcterms:created xsi:type="dcterms:W3CDTF">2026-08-16T05:45:42Z</dcterms:created>
  <dcterms:modified xsi:type="dcterms:W3CDTF">2026-08-16T05:45:42Z</dcterms:modified>
  <cp:keywords>gastos deducibles, CFDI, SAT, IVA, ISR, RESICO</cp:keywords>
</cp:coreProperties>
</file>